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2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H44" i="4689" l="1"/>
  <c r="F44" i="4689"/>
  <c r="G44" i="4689"/>
  <c r="E44" i="4689"/>
  <c r="F41" i="4689"/>
  <c r="G41" i="4689"/>
  <c r="H41" i="4689"/>
  <c r="E41" i="4689"/>
  <c r="F38" i="4689"/>
  <c r="G38" i="4689"/>
  <c r="H38" i="4689"/>
  <c r="E38" i="4689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N29" i="4696" s="1"/>
  <c r="F26" i="4696"/>
  <c r="T25" i="4696"/>
  <c r="M25" i="4696"/>
  <c r="F25" i="4696"/>
  <c r="T24" i="4696"/>
  <c r="M24" i="4696"/>
  <c r="N27" i="4696" s="1"/>
  <c r="F24" i="4696"/>
  <c r="T23" i="4696"/>
  <c r="M23" i="4696"/>
  <c r="N26" i="4696" s="1"/>
  <c r="F23" i="4696"/>
  <c r="T22" i="4696"/>
  <c r="M22" i="4696"/>
  <c r="N25" i="4696" s="1"/>
  <c r="F22" i="4696"/>
  <c r="T21" i="4696"/>
  <c r="M21" i="4696"/>
  <c r="N24" i="4696" s="1"/>
  <c r="F21" i="4696"/>
  <c r="T20" i="4696"/>
  <c r="M20" i="4696"/>
  <c r="N23" i="4696" s="1"/>
  <c r="F20" i="4696"/>
  <c r="G21" i="4696" s="1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M16" i="4696"/>
  <c r="G16" i="4696"/>
  <c r="F16" i="4696"/>
  <c r="T15" i="4696"/>
  <c r="M15" i="4696"/>
  <c r="G15" i="4696"/>
  <c r="F15" i="4696"/>
  <c r="T14" i="4696"/>
  <c r="M14" i="4696"/>
  <c r="N17" i="4696" s="1"/>
  <c r="G14" i="4696"/>
  <c r="F14" i="4696"/>
  <c r="T13" i="4696"/>
  <c r="M13" i="4696"/>
  <c r="N16" i="4696" s="1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M31" i="4695"/>
  <c r="N31" i="4695" s="1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U31" i="4696" l="1"/>
  <c r="U30" i="4696"/>
  <c r="U27" i="4696"/>
  <c r="U29" i="4696"/>
  <c r="U26" i="4696"/>
  <c r="U28" i="4696"/>
  <c r="U24" i="4696"/>
  <c r="U16" i="4696"/>
  <c r="T11" i="4697"/>
  <c r="U25" i="4696"/>
  <c r="U23" i="4696"/>
  <c r="U21" i="4696"/>
  <c r="U22" i="4696"/>
  <c r="U20" i="4696"/>
  <c r="U17" i="4696"/>
  <c r="U18" i="4696"/>
  <c r="U19" i="4696"/>
  <c r="N31" i="4696"/>
  <c r="N21" i="4696"/>
  <c r="N28" i="4696"/>
  <c r="N30" i="4696"/>
  <c r="N22" i="4696"/>
  <c r="N19" i="4696"/>
  <c r="N20" i="4696"/>
  <c r="N18" i="4696"/>
  <c r="N10" i="4696"/>
  <c r="N12" i="4696"/>
  <c r="G31" i="4696"/>
  <c r="G29" i="4696"/>
  <c r="G28" i="4696"/>
  <c r="G25" i="4696"/>
  <c r="G27" i="4696"/>
  <c r="G26" i="4696"/>
  <c r="G20" i="4696"/>
  <c r="N11" i="4696"/>
  <c r="G30" i="4696"/>
  <c r="G22" i="4696"/>
  <c r="G23" i="4696"/>
  <c r="G24" i="4696"/>
  <c r="U31" i="4695"/>
  <c r="U29" i="4695"/>
  <c r="U30" i="4695"/>
  <c r="U27" i="4695"/>
  <c r="U28" i="4695"/>
  <c r="T12" i="4697"/>
  <c r="T10" i="4697"/>
  <c r="U26" i="4695"/>
  <c r="U25" i="4695"/>
  <c r="U24" i="4695"/>
  <c r="U22" i="4695"/>
  <c r="U23" i="4695"/>
  <c r="U20" i="4695"/>
  <c r="U21" i="4695"/>
  <c r="U18" i="4695"/>
  <c r="U19" i="4695"/>
  <c r="U16" i="4695"/>
  <c r="U17" i="4695"/>
  <c r="U14" i="4695"/>
  <c r="U15" i="4695"/>
  <c r="U13" i="4695"/>
  <c r="M12" i="4697"/>
  <c r="N30" i="4695"/>
  <c r="N28" i="4695"/>
  <c r="N29" i="4695"/>
  <c r="N27" i="4695"/>
  <c r="N26" i="4695"/>
  <c r="N24" i="4695"/>
  <c r="N25" i="4695"/>
  <c r="N22" i="4695"/>
  <c r="N23" i="4695"/>
  <c r="N21" i="4695"/>
  <c r="N20" i="4695"/>
  <c r="N18" i="4695"/>
  <c r="N19" i="4695"/>
  <c r="N17" i="4695"/>
  <c r="N16" i="4695"/>
  <c r="N13" i="4695"/>
  <c r="N15" i="4695"/>
  <c r="N14" i="4695"/>
  <c r="N11" i="4695"/>
  <c r="N10" i="4695"/>
  <c r="G31" i="4695"/>
  <c r="G29" i="4695"/>
  <c r="G30" i="4695"/>
  <c r="G28" i="4695"/>
  <c r="G27" i="4695"/>
  <c r="G25" i="4695"/>
  <c r="G26" i="4695"/>
  <c r="G24" i="4695"/>
  <c r="G22" i="4695"/>
  <c r="G21" i="4695"/>
  <c r="G23" i="4695"/>
  <c r="T31" i="4697"/>
  <c r="T30" i="4697"/>
  <c r="T18" i="4697"/>
  <c r="T17" i="4697"/>
  <c r="T19" i="4697"/>
  <c r="T16" i="4697"/>
  <c r="T15" i="4697"/>
  <c r="T13" i="4697"/>
  <c r="T14" i="4697"/>
  <c r="M14" i="4697"/>
  <c r="M19" i="4697"/>
  <c r="M18" i="4697"/>
  <c r="M17" i="4697"/>
  <c r="M16" i="4697"/>
  <c r="M15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U13" i="4697" l="1"/>
  <c r="N32" i="4696"/>
  <c r="N12" i="4697"/>
  <c r="G32" i="4696"/>
  <c r="U14" i="4697"/>
  <c r="U32" i="4695"/>
  <c r="N14" i="4697"/>
  <c r="N32" i="4695"/>
  <c r="G32" i="4695"/>
  <c r="G21" i="4697"/>
  <c r="U31" i="4678"/>
  <c r="U29" i="4697"/>
  <c r="U27" i="4678"/>
  <c r="U31" i="4697"/>
  <c r="U29" i="4678"/>
  <c r="U30" i="4697"/>
  <c r="U30" i="4678"/>
  <c r="U21" i="4697"/>
  <c r="U20" i="4697"/>
  <c r="U18" i="4697"/>
  <c r="U19" i="4697"/>
  <c r="U15" i="4697"/>
  <c r="U25" i="4678"/>
  <c r="U25" i="4697"/>
  <c r="U23" i="4678"/>
  <c r="U21" i="4678"/>
  <c r="U19" i="4678"/>
  <c r="U17" i="4697"/>
  <c r="U20" i="4678"/>
  <c r="U17" i="4678"/>
  <c r="U16" i="4697"/>
  <c r="U15" i="4678"/>
  <c r="U14" i="4678"/>
  <c r="N15" i="4697"/>
  <c r="N24" i="4697"/>
  <c r="N20" i="4697"/>
  <c r="N19" i="4697"/>
  <c r="N16" i="4678"/>
  <c r="N13" i="4697"/>
  <c r="N28" i="4697"/>
  <c r="N24" i="4678"/>
  <c r="N22" i="4678"/>
  <c r="N18" i="4697"/>
  <c r="N20" i="4678"/>
  <c r="N18" i="4678"/>
  <c r="N16" i="4697"/>
  <c r="N17" i="4697"/>
  <c r="G23" i="4697"/>
  <c r="G30" i="4678"/>
  <c r="G28" i="4678"/>
  <c r="G27" i="4697"/>
  <c r="G26" i="4678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10" i="4689" l="1"/>
  <c r="J36" i="4689"/>
  <c r="J33" i="4689"/>
  <c r="J30" i="4689"/>
  <c r="J34" i="4689"/>
  <c r="J32" i="4689"/>
  <c r="J16" i="4689"/>
  <c r="J14" i="4689"/>
  <c r="J13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<sst xmlns="http://schemas.openxmlformats.org/spreadsheetml/2006/main" count="752" uniqueCount="144">
  <si>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</si>
  <si>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</si>
  <si>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</si>
  <si>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</si>
  <si>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</si>
  <si>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</si>
  <si>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</si>
  <si>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</si>
  <si>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</si>
  <si>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</si>
  <si>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</si>
  <si>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</si>
  <si>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</si>
  <si>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</si>
  <si>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</si>
  <si>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</si>
  <si>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</si>
  <si>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</si>
  <si>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</si>
  <si>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</si>
  <si>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</si>
  <si>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</si>
  <si>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</si>
  <si>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</si>
  <si>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</si>
  <si>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</si>
  <si>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</si>
  <si>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</si>
  <si>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</si>
  <si>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</si>
  <si>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</si>
  <si>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</si>
  <si>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</si>
  <si>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</si>
  <si>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</si>
  <si>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</si>
  <si>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</si>
  <si>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</si>
  <si>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</si>
  <si>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</si>
  <si>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</si>
  <si>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</si>
  <si>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</si>
  <si>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</si>
  <si>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</si>
  <si>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</si>
  <si>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</si>
  <si>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</si>
  <si>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</si>
  <si>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</si>
  <si>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</si>
  <si>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</si>
  <si>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</si>
  <si>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</si>
  <si>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</si>
  <si>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</si>
  <si>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</si>
  <si>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</si>
  <si>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</si>
  <si>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</si>
  <si>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</si>
  <si>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</si>
  <si>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</si>
  <si>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</si>
  <si>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</si>
  <si>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</si>
  <si>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</si>
  <si>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</si>
  <si>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</si>
  <si>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</si>
  <si>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</si>
  <si>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</si>
  <si>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</si>
  <si>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</si>
  <si>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</si>
  <si>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</si>
  <si>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</si>
  <si>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</si>
  <si>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</si>
  <si>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</si>
  <si>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</si>
  <si>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</si>
  <si>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</si>
  <si>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</si>
  <si>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</si>
  <si>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</si>
  <si>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</si>
  <si>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</si>
  <si>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</si>
  <si>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</si>
  <si>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</si>
  <si>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</si>
  <si>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</si>
  <si>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</si>
  <si>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</si>
  <si>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</si>
  <si>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</si>
  <si>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</si>
  <si>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</si>
  <si>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</si>
  <si>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</si>
  <si>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</si>
  <si>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</si>
  <si>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</si>
  <si>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</si>
  <si>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</si>
  <si>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</si>
  <si>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</si>
  <si>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</si>
  <si>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</si>
  <si>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</si>
  <si>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</si>
  <si>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</si>
  <si>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</si>
  <si>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</si>
  <si>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</si>
  <si>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</si>
  <si>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</si>
  <si>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</si>
  <si>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</si>
  <si>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</si>
  <si>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</si>
  <si>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</si>
  <si>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</si>
  <si>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</si>
  <si>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</si>
  <si>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</si>
  <si>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</si>
  <si>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</si>
  <si>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</si>
  <si>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</si>
  <si>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</si>
  <si>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</si>
  <si>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</si>
  <si>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90 - CR 51B</t>
  </si>
  <si>
    <t>JHONY NAVARRO</t>
  </si>
  <si>
    <t>9:30 - 10:30</t>
  </si>
  <si>
    <t>12:15 - 13:15</t>
  </si>
  <si>
    <t>16:30 - 17:30</t>
  </si>
  <si>
    <t>JULIO VASQUEZ</t>
  </si>
  <si>
    <t>16:45 - 17:45</t>
  </si>
  <si>
    <t>IVAN FONSECA</t>
  </si>
  <si>
    <t>13:45 - 14:45</t>
  </si>
  <si>
    <t>17:30 - 18:30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</si>
</sst>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109</c:v>
                </c:pt>
                <c:pt idx="11">
                  <c:v>132</c:v>
                </c:pt>
                <c:pt idx="12">
                  <c:v>150</c:v>
                </c:pt>
                <c:pt idx="13">
                  <c:v>140.5</c:v>
                </c:pt>
                <c:pt idx="14">
                  <c:v>143</c:v>
                </c:pt>
                <c:pt idx="15">
                  <c:v>149.5</c:v>
                </c:pt>
                <c:pt idx="16">
                  <c:v>155</c:v>
                </c:pt>
                <c:pt idx="17">
                  <c:v>149</c:v>
                </c:pt>
                <c:pt idx="18">
                  <c:v>168.5</c:v>
                </c:pt>
                <c:pt idx="19">
                  <c:v>164.5</c:v>
                </c:pt>
                <c:pt idx="20">
                  <c:v>194.5</c:v>
                </c:pt>
                <c:pt idx="21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99176"/>
        <c:axId val="174016088"/>
      </c:barChart>
      <c:catAx>
        <c:axId val="17399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01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1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9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70</c:v>
                </c:pt>
                <c:pt idx="11">
                  <c:v>79</c:v>
                </c:pt>
                <c:pt idx="12">
                  <c:v>108.5</c:v>
                </c:pt>
                <c:pt idx="13">
                  <c:v>67.5</c:v>
                </c:pt>
                <c:pt idx="14">
                  <c:v>93</c:v>
                </c:pt>
                <c:pt idx="15">
                  <c:v>88</c:v>
                </c:pt>
                <c:pt idx="16">
                  <c:v>99.5</c:v>
                </c:pt>
                <c:pt idx="17">
                  <c:v>92</c:v>
                </c:pt>
                <c:pt idx="18">
                  <c:v>87.5</c:v>
                </c:pt>
                <c:pt idx="19">
                  <c:v>100.5</c:v>
                </c:pt>
                <c:pt idx="20">
                  <c:v>108.5</c:v>
                </c:pt>
                <c:pt idx="21">
                  <c:v>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5496"/>
        <c:axId val="172915888"/>
      </c:barChart>
      <c:catAx>
        <c:axId val="17291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5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110.5</c:v>
                </c:pt>
                <c:pt idx="3">
                  <c:v>133</c:v>
                </c:pt>
                <c:pt idx="4">
                  <c:v>126.5</c:v>
                </c:pt>
                <c:pt idx="5">
                  <c:v>135</c:v>
                </c:pt>
                <c:pt idx="6">
                  <c:v>158</c:v>
                </c:pt>
                <c:pt idx="7">
                  <c:v>150.5</c:v>
                </c:pt>
                <c:pt idx="8">
                  <c:v>133</c:v>
                </c:pt>
                <c:pt idx="9">
                  <c:v>132.5</c:v>
                </c:pt>
                <c:pt idx="10">
                  <c:v>117</c:v>
                </c:pt>
                <c:pt idx="11">
                  <c:v>136</c:v>
                </c:pt>
                <c:pt idx="12">
                  <c:v>134</c:v>
                </c:pt>
                <c:pt idx="13">
                  <c:v>156.5</c:v>
                </c:pt>
                <c:pt idx="14">
                  <c:v>157</c:v>
                </c:pt>
                <c:pt idx="15">
                  <c:v>181.5</c:v>
                </c:pt>
                <c:pt idx="16">
                  <c:v>155.5</c:v>
                </c:pt>
                <c:pt idx="17">
                  <c:v>103</c:v>
                </c:pt>
                <c:pt idx="18">
                  <c:v>0</c:v>
                </c:pt>
                <c:pt idx="19">
                  <c:v>0</c:v>
                </c:pt>
                <c:pt idx="20">
                  <c:v>129.5</c:v>
                </c:pt>
                <c:pt idx="2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2952"/>
        <c:axId val="175783432"/>
      </c:barChart>
      <c:catAx>
        <c:axId val="17467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83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78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131</c:v>
                </c:pt>
                <c:pt idx="1">
                  <c:v>144</c:v>
                </c:pt>
                <c:pt idx="2">
                  <c:v>136.5</c:v>
                </c:pt>
                <c:pt idx="3">
                  <c:v>100.5</c:v>
                </c:pt>
                <c:pt idx="4">
                  <c:v>153</c:v>
                </c:pt>
                <c:pt idx="5">
                  <c:v>189</c:v>
                </c:pt>
                <c:pt idx="6">
                  <c:v>160.5</c:v>
                </c:pt>
                <c:pt idx="7">
                  <c:v>170.5</c:v>
                </c:pt>
                <c:pt idx="8">
                  <c:v>128</c:v>
                </c:pt>
                <c:pt idx="9">
                  <c:v>122</c:v>
                </c:pt>
                <c:pt idx="10">
                  <c:v>155</c:v>
                </c:pt>
                <c:pt idx="11">
                  <c:v>103.5</c:v>
                </c:pt>
                <c:pt idx="12">
                  <c:v>158.5</c:v>
                </c:pt>
                <c:pt idx="13">
                  <c:v>101.5</c:v>
                </c:pt>
                <c:pt idx="14">
                  <c:v>115</c:v>
                </c:pt>
                <c:pt idx="15">
                  <c:v>126</c:v>
                </c:pt>
                <c:pt idx="16">
                  <c:v>108.5</c:v>
                </c:pt>
                <c:pt idx="17">
                  <c:v>100.5</c:v>
                </c:pt>
                <c:pt idx="18">
                  <c:v>91.5</c:v>
                </c:pt>
                <c:pt idx="19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4216"/>
        <c:axId val="175784608"/>
      </c:barChart>
      <c:catAx>
        <c:axId val="17578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341</c:v>
                </c:pt>
                <c:pt idx="11">
                  <c:v>389.5</c:v>
                </c:pt>
                <c:pt idx="12">
                  <c:v>457.5</c:v>
                </c:pt>
                <c:pt idx="13">
                  <c:v>436</c:v>
                </c:pt>
                <c:pt idx="14">
                  <c:v>453</c:v>
                </c:pt>
                <c:pt idx="15">
                  <c:v>493</c:v>
                </c:pt>
                <c:pt idx="16">
                  <c:v>452.5</c:v>
                </c:pt>
                <c:pt idx="17">
                  <c:v>476.5</c:v>
                </c:pt>
                <c:pt idx="18">
                  <c:v>515</c:v>
                </c:pt>
                <c:pt idx="19">
                  <c:v>541</c:v>
                </c:pt>
                <c:pt idx="20">
                  <c:v>557.5</c:v>
                </c:pt>
                <c:pt idx="21">
                  <c:v>591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5392"/>
        <c:axId val="175785784"/>
      </c:barChart>
      <c:catAx>
        <c:axId val="17578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5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5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590.5</c:v>
                </c:pt>
                <c:pt idx="3">
                  <c:v>714</c:v>
                </c:pt>
                <c:pt idx="4">
                  <c:v>607.5</c:v>
                </c:pt>
                <c:pt idx="5">
                  <c:v>682.5</c:v>
                </c:pt>
                <c:pt idx="6">
                  <c:v>594.5</c:v>
                </c:pt>
                <c:pt idx="7">
                  <c:v>644</c:v>
                </c:pt>
                <c:pt idx="8">
                  <c:v>665.5</c:v>
                </c:pt>
                <c:pt idx="9">
                  <c:v>642</c:v>
                </c:pt>
                <c:pt idx="10">
                  <c:v>611.5</c:v>
                </c:pt>
                <c:pt idx="11">
                  <c:v>645.5</c:v>
                </c:pt>
                <c:pt idx="12">
                  <c:v>638.5</c:v>
                </c:pt>
                <c:pt idx="13">
                  <c:v>667.5</c:v>
                </c:pt>
                <c:pt idx="14">
                  <c:v>688</c:v>
                </c:pt>
                <c:pt idx="15">
                  <c:v>720.5</c:v>
                </c:pt>
                <c:pt idx="16">
                  <c:v>665.5</c:v>
                </c:pt>
                <c:pt idx="17">
                  <c:v>655</c:v>
                </c:pt>
                <c:pt idx="18">
                  <c:v>0</c:v>
                </c:pt>
                <c:pt idx="19">
                  <c:v>0</c:v>
                </c:pt>
                <c:pt idx="20">
                  <c:v>691.5</c:v>
                </c:pt>
                <c:pt idx="21">
                  <c:v>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6568"/>
        <c:axId val="175786960"/>
      </c:barChart>
      <c:catAx>
        <c:axId val="175786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8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78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6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687</c:v>
                </c:pt>
                <c:pt idx="1">
                  <c:v>695</c:v>
                </c:pt>
                <c:pt idx="2">
                  <c:v>701</c:v>
                </c:pt>
                <c:pt idx="3">
                  <c:v>664</c:v>
                </c:pt>
                <c:pt idx="4">
                  <c:v>694</c:v>
                </c:pt>
                <c:pt idx="5">
                  <c:v>681</c:v>
                </c:pt>
                <c:pt idx="6">
                  <c:v>627</c:v>
                </c:pt>
                <c:pt idx="7">
                  <c:v>706</c:v>
                </c:pt>
                <c:pt idx="8">
                  <c:v>651.5</c:v>
                </c:pt>
                <c:pt idx="9">
                  <c:v>653.5</c:v>
                </c:pt>
                <c:pt idx="10">
                  <c:v>644.5</c:v>
                </c:pt>
                <c:pt idx="11">
                  <c:v>631.5</c:v>
                </c:pt>
                <c:pt idx="12">
                  <c:v>703.5</c:v>
                </c:pt>
                <c:pt idx="13">
                  <c:v>603</c:v>
                </c:pt>
                <c:pt idx="14">
                  <c:v>636.5</c:v>
                </c:pt>
                <c:pt idx="15">
                  <c:v>628</c:v>
                </c:pt>
                <c:pt idx="16">
                  <c:v>570</c:v>
                </c:pt>
                <c:pt idx="17">
                  <c:v>566.5</c:v>
                </c:pt>
                <c:pt idx="18">
                  <c:v>577</c:v>
                </c:pt>
                <c:pt idx="19">
                  <c:v>491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27352"/>
        <c:axId val="175027744"/>
      </c:barChart>
      <c:catAx>
        <c:axId val="175027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2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7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222</c:v>
                </c:pt>
                <c:pt idx="3">
                  <c:v>269.5</c:v>
                </c:pt>
                <c:pt idx="4">
                  <c:v>230.5</c:v>
                </c:pt>
                <c:pt idx="5">
                  <c:v>252</c:v>
                </c:pt>
                <c:pt idx="6">
                  <c:v>218</c:v>
                </c:pt>
                <c:pt idx="7">
                  <c:v>271</c:v>
                </c:pt>
                <c:pt idx="8">
                  <c:v>289.5</c:v>
                </c:pt>
                <c:pt idx="9">
                  <c:v>268</c:v>
                </c:pt>
                <c:pt idx="10">
                  <c:v>266</c:v>
                </c:pt>
                <c:pt idx="11">
                  <c:v>255.5</c:v>
                </c:pt>
                <c:pt idx="12">
                  <c:v>255</c:v>
                </c:pt>
                <c:pt idx="13">
                  <c:v>259</c:v>
                </c:pt>
                <c:pt idx="14">
                  <c:v>272.5</c:v>
                </c:pt>
                <c:pt idx="15">
                  <c:v>284.5</c:v>
                </c:pt>
                <c:pt idx="16">
                  <c:v>258</c:v>
                </c:pt>
                <c:pt idx="17">
                  <c:v>273</c:v>
                </c:pt>
                <c:pt idx="18">
                  <c:v>0</c:v>
                </c:pt>
                <c:pt idx="19">
                  <c:v>0</c:v>
                </c:pt>
                <c:pt idx="20">
                  <c:v>301</c:v>
                </c:pt>
                <c:pt idx="21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62808"/>
        <c:axId val="174165592"/>
      </c:barChart>
      <c:catAx>
        <c:axId val="17456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165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16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6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297.5</c:v>
                </c:pt>
                <c:pt idx="1">
                  <c:v>280.5</c:v>
                </c:pt>
                <c:pt idx="2">
                  <c:v>278</c:v>
                </c:pt>
                <c:pt idx="3">
                  <c:v>261</c:v>
                </c:pt>
                <c:pt idx="4">
                  <c:v>279.5</c:v>
                </c:pt>
                <c:pt idx="5">
                  <c:v>264</c:v>
                </c:pt>
                <c:pt idx="6">
                  <c:v>277</c:v>
                </c:pt>
                <c:pt idx="7">
                  <c:v>265.5</c:v>
                </c:pt>
                <c:pt idx="8">
                  <c:v>270.5</c:v>
                </c:pt>
                <c:pt idx="9">
                  <c:v>279</c:v>
                </c:pt>
                <c:pt idx="10">
                  <c:v>263.5</c:v>
                </c:pt>
                <c:pt idx="11">
                  <c:v>257.5</c:v>
                </c:pt>
                <c:pt idx="12">
                  <c:v>250</c:v>
                </c:pt>
                <c:pt idx="13">
                  <c:v>237</c:v>
                </c:pt>
                <c:pt idx="14">
                  <c:v>246.5</c:v>
                </c:pt>
                <c:pt idx="15">
                  <c:v>252</c:v>
                </c:pt>
                <c:pt idx="16">
                  <c:v>242.5</c:v>
                </c:pt>
                <c:pt idx="17">
                  <c:v>222</c:v>
                </c:pt>
                <c:pt idx="18">
                  <c:v>228.5</c:v>
                </c:pt>
                <c:pt idx="19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2264"/>
        <c:axId val="174221280"/>
      </c:barChart>
      <c:catAx>
        <c:axId val="17457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2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22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61728"/>
        <c:axId val="174368496"/>
      </c:barChart>
      <c:catAx>
        <c:axId val="1738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6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6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07256"/>
        <c:axId val="175107640"/>
      </c:barChart>
      <c:catAx>
        <c:axId val="17510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107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10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0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8240"/>
        <c:axId val="174669424"/>
      </c:barChart>
      <c:catAx>
        <c:axId val="17291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162</c:v>
                </c:pt>
                <c:pt idx="11">
                  <c:v>178.5</c:v>
                </c:pt>
                <c:pt idx="12">
                  <c:v>199</c:v>
                </c:pt>
                <c:pt idx="13">
                  <c:v>228</c:v>
                </c:pt>
                <c:pt idx="14">
                  <c:v>217</c:v>
                </c:pt>
                <c:pt idx="15">
                  <c:v>255.5</c:v>
                </c:pt>
                <c:pt idx="16">
                  <c:v>198</c:v>
                </c:pt>
                <c:pt idx="17">
                  <c:v>235.5</c:v>
                </c:pt>
                <c:pt idx="18">
                  <c:v>259</c:v>
                </c:pt>
                <c:pt idx="19">
                  <c:v>276</c:v>
                </c:pt>
                <c:pt idx="20">
                  <c:v>254.5</c:v>
                </c:pt>
                <c:pt idx="2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0208"/>
        <c:axId val="174670600"/>
      </c:barChart>
      <c:catAx>
        <c:axId val="1746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70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258</c:v>
                </c:pt>
                <c:pt idx="3">
                  <c:v>311.5</c:v>
                </c:pt>
                <c:pt idx="4">
                  <c:v>250.5</c:v>
                </c:pt>
                <c:pt idx="5">
                  <c:v>295.5</c:v>
                </c:pt>
                <c:pt idx="6">
                  <c:v>218.5</c:v>
                </c:pt>
                <c:pt idx="7">
                  <c:v>222.5</c:v>
                </c:pt>
                <c:pt idx="8">
                  <c:v>243</c:v>
                </c:pt>
                <c:pt idx="9">
                  <c:v>241.5</c:v>
                </c:pt>
                <c:pt idx="10">
                  <c:v>228.5</c:v>
                </c:pt>
                <c:pt idx="11">
                  <c:v>254</c:v>
                </c:pt>
                <c:pt idx="12">
                  <c:v>249.5</c:v>
                </c:pt>
                <c:pt idx="13">
                  <c:v>252</c:v>
                </c:pt>
                <c:pt idx="14">
                  <c:v>258.5</c:v>
                </c:pt>
                <c:pt idx="15">
                  <c:v>254.5</c:v>
                </c:pt>
                <c:pt idx="16">
                  <c:v>252</c:v>
                </c:pt>
                <c:pt idx="17">
                  <c:v>279</c:v>
                </c:pt>
                <c:pt idx="18">
                  <c:v>0</c:v>
                </c:pt>
                <c:pt idx="19">
                  <c:v>0</c:v>
                </c:pt>
                <c:pt idx="20">
                  <c:v>261</c:v>
                </c:pt>
                <c:pt idx="2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71384"/>
        <c:axId val="174671776"/>
      </c:barChart>
      <c:catAx>
        <c:axId val="174671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7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71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258.5</c:v>
                </c:pt>
                <c:pt idx="1">
                  <c:v>270.5</c:v>
                </c:pt>
                <c:pt idx="2">
                  <c:v>286.5</c:v>
                </c:pt>
                <c:pt idx="3">
                  <c:v>302.5</c:v>
                </c:pt>
                <c:pt idx="4">
                  <c:v>261.5</c:v>
                </c:pt>
                <c:pt idx="5">
                  <c:v>228</c:v>
                </c:pt>
                <c:pt idx="6">
                  <c:v>189.5</c:v>
                </c:pt>
                <c:pt idx="7">
                  <c:v>270</c:v>
                </c:pt>
                <c:pt idx="8">
                  <c:v>253</c:v>
                </c:pt>
                <c:pt idx="9">
                  <c:v>252.5</c:v>
                </c:pt>
                <c:pt idx="10">
                  <c:v>226</c:v>
                </c:pt>
                <c:pt idx="11">
                  <c:v>270.5</c:v>
                </c:pt>
                <c:pt idx="12">
                  <c:v>295</c:v>
                </c:pt>
                <c:pt idx="13">
                  <c:v>264.5</c:v>
                </c:pt>
                <c:pt idx="14">
                  <c:v>275</c:v>
                </c:pt>
                <c:pt idx="15">
                  <c:v>250</c:v>
                </c:pt>
                <c:pt idx="16">
                  <c:v>219</c:v>
                </c:pt>
                <c:pt idx="17">
                  <c:v>244</c:v>
                </c:pt>
                <c:pt idx="18">
                  <c:v>257</c:v>
                </c:pt>
                <c:pt idx="19">
                  <c:v>208.5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917456"/>
        <c:axId val="172917064"/>
      </c:barChart>
      <c:catAx>
        <c:axId val="17291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1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1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41" sqref="X4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567</v>
      </c>
      <c r="O10" s="92" t="s">
        <v>131</v>
      </c>
      <c r="P10" s="91">
        <v>43</v>
      </c>
      <c r="Q10" s="91">
        <v>267</v>
      </c>
      <c r="R10" s="91">
        <v>2</v>
      </c>
      <c r="S10" s="91">
        <v>2</v>
      </c>
      <c r="T10" s="103">
        <f t="shared" ref="T10:T29" si="2">P10*0.5+Q10*1+R10*2+S10*2.5</f>
        <v>297.5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402.5</v>
      </c>
      <c r="O11" s="15" t="s">
        <v>130</v>
      </c>
      <c r="P11" s="99">
        <v>44</v>
      </c>
      <c r="Q11" s="39">
        <v>240</v>
      </c>
      <c r="R11" s="39">
        <v>3</v>
      </c>
      <c r="S11" s="99">
        <v>5</v>
      </c>
      <c r="T11" s="6">
        <f t="shared" si="2"/>
        <v>280.5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41</v>
      </c>
      <c r="J12" s="99">
        <v>190</v>
      </c>
      <c r="K12" s="99">
        <v>2</v>
      </c>
      <c r="L12" s="99">
        <v>3</v>
      </c>
      <c r="M12" s="6">
        <f t="shared" si="1"/>
        <v>222</v>
      </c>
      <c r="N12" s="100">
        <f>M12+M11+M10+F31</f>
        <v>430</v>
      </c>
      <c r="O12" s="16" t="s">
        <v>29</v>
      </c>
      <c r="P12" s="99">
        <v>56</v>
      </c>
      <c r="Q12" s="39">
        <v>237</v>
      </c>
      <c r="R12" s="39">
        <v>4</v>
      </c>
      <c r="S12" s="99">
        <v>2</v>
      </c>
      <c r="T12" s="6">
        <f t="shared" si="2"/>
        <v>278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50</v>
      </c>
      <c r="J13" s="39">
        <v>226</v>
      </c>
      <c r="K13" s="39">
        <v>3</v>
      </c>
      <c r="L13" s="39">
        <v>5</v>
      </c>
      <c r="M13" s="6">
        <f t="shared" si="1"/>
        <v>269.5</v>
      </c>
      <c r="N13" s="2">
        <f>M13+M12+M11+M10</f>
        <v>491.5</v>
      </c>
      <c r="O13" s="16" t="s">
        <v>30</v>
      </c>
      <c r="P13" s="39">
        <v>51</v>
      </c>
      <c r="Q13" s="39">
        <v>220</v>
      </c>
      <c r="R13" s="39">
        <v>4</v>
      </c>
      <c r="S13" s="39">
        <v>3</v>
      </c>
      <c r="T13" s="6">
        <f t="shared" si="2"/>
        <v>261</v>
      </c>
      <c r="U13" s="95">
        <f>T13+T12+T11+T10</f>
        <v>1117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40</v>
      </c>
      <c r="J14" s="39">
        <v>199</v>
      </c>
      <c r="K14" s="39">
        <v>2</v>
      </c>
      <c r="L14" s="39">
        <v>3</v>
      </c>
      <c r="M14" s="6">
        <f t="shared" si="1"/>
        <v>230.5</v>
      </c>
      <c r="N14" s="2">
        <f t="shared" ref="N14:N31" si="4">M14+M13+M12+M11</f>
        <v>722</v>
      </c>
      <c r="O14" s="16" t="s">
        <v>8</v>
      </c>
      <c r="P14" s="39">
        <v>53</v>
      </c>
      <c r="Q14" s="39">
        <v>245</v>
      </c>
      <c r="R14" s="39">
        <v>4</v>
      </c>
      <c r="S14" s="39">
        <v>0</v>
      </c>
      <c r="T14" s="6">
        <f t="shared" si="2"/>
        <v>279.5</v>
      </c>
      <c r="U14" s="95">
        <f t="shared" ref="U14:U29" si="5">T14+T13+T12+T11</f>
        <v>1099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48</v>
      </c>
      <c r="J15" s="39">
        <v>210</v>
      </c>
      <c r="K15" s="39">
        <v>4</v>
      </c>
      <c r="L15" s="39">
        <v>4</v>
      </c>
      <c r="M15" s="6">
        <f t="shared" si="1"/>
        <v>252</v>
      </c>
      <c r="N15" s="2">
        <f t="shared" si="4"/>
        <v>974</v>
      </c>
      <c r="O15" s="15" t="s">
        <v>10</v>
      </c>
      <c r="P15" s="39">
        <v>48</v>
      </c>
      <c r="Q15" s="39">
        <v>231</v>
      </c>
      <c r="R15" s="39">
        <v>2</v>
      </c>
      <c r="S15" s="39">
        <v>2</v>
      </c>
      <c r="T15" s="6">
        <f t="shared" si="2"/>
        <v>264</v>
      </c>
      <c r="U15" s="95">
        <f t="shared" si="5"/>
        <v>1082.5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37</v>
      </c>
      <c r="J16" s="39">
        <v>188</v>
      </c>
      <c r="K16" s="39">
        <v>2</v>
      </c>
      <c r="L16" s="39">
        <v>3</v>
      </c>
      <c r="M16" s="6">
        <f t="shared" si="1"/>
        <v>218</v>
      </c>
      <c r="N16" s="2">
        <f t="shared" si="4"/>
        <v>970</v>
      </c>
      <c r="O16" s="15" t="s">
        <v>13</v>
      </c>
      <c r="P16" s="39">
        <v>52</v>
      </c>
      <c r="Q16" s="39">
        <v>238</v>
      </c>
      <c r="R16" s="39">
        <v>4</v>
      </c>
      <c r="S16" s="39">
        <v>2</v>
      </c>
      <c r="T16" s="6">
        <f t="shared" si="2"/>
        <v>277</v>
      </c>
      <c r="U16" s="95">
        <f t="shared" si="5"/>
        <v>1081.5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50</v>
      </c>
      <c r="J17" s="39">
        <v>229</v>
      </c>
      <c r="K17" s="39">
        <v>1</v>
      </c>
      <c r="L17" s="39">
        <v>6</v>
      </c>
      <c r="M17" s="6">
        <f t="shared" si="1"/>
        <v>271</v>
      </c>
      <c r="N17" s="2">
        <f t="shared" si="4"/>
        <v>971.5</v>
      </c>
      <c r="O17" s="15" t="s">
        <v>16</v>
      </c>
      <c r="P17" s="39">
        <v>39</v>
      </c>
      <c r="Q17" s="39">
        <v>240</v>
      </c>
      <c r="R17" s="39">
        <v>3</v>
      </c>
      <c r="S17" s="39">
        <v>0</v>
      </c>
      <c r="T17" s="6">
        <f t="shared" si="2"/>
        <v>265.5</v>
      </c>
      <c r="U17" s="95">
        <f t="shared" si="5"/>
        <v>1086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54</v>
      </c>
      <c r="J18" s="39">
        <v>242</v>
      </c>
      <c r="K18" s="39">
        <v>4</v>
      </c>
      <c r="L18" s="39">
        <v>5</v>
      </c>
      <c r="M18" s="6">
        <f t="shared" si="1"/>
        <v>289.5</v>
      </c>
      <c r="N18" s="2">
        <f t="shared" si="4"/>
        <v>1030.5</v>
      </c>
      <c r="O18" s="15" t="s">
        <v>41</v>
      </c>
      <c r="P18" s="39">
        <v>37</v>
      </c>
      <c r="Q18" s="39">
        <v>246</v>
      </c>
      <c r="R18" s="39">
        <v>3</v>
      </c>
      <c r="S18" s="39">
        <v>0</v>
      </c>
      <c r="T18" s="6">
        <f t="shared" si="2"/>
        <v>270.5</v>
      </c>
      <c r="U18" s="95">
        <f t="shared" si="5"/>
        <v>1077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51</v>
      </c>
      <c r="J19" s="39">
        <v>231</v>
      </c>
      <c r="K19" s="39">
        <v>2</v>
      </c>
      <c r="L19" s="39">
        <v>3</v>
      </c>
      <c r="M19" s="6">
        <f t="shared" si="1"/>
        <v>268</v>
      </c>
      <c r="N19" s="2">
        <f t="shared" si="4"/>
        <v>1046.5</v>
      </c>
      <c r="O19" s="15" t="s">
        <v>42</v>
      </c>
      <c r="P19" s="39">
        <v>39</v>
      </c>
      <c r="Q19" s="39">
        <v>251</v>
      </c>
      <c r="R19" s="39">
        <v>3</v>
      </c>
      <c r="S19" s="39">
        <v>1</v>
      </c>
      <c r="T19" s="6">
        <f t="shared" si="2"/>
        <v>279</v>
      </c>
      <c r="U19" s="95">
        <f t="shared" si="5"/>
        <v>1092</v>
      </c>
    </row>
    <row r="20" spans="1:21" ht="24" customHeight="1" x14ac:dyDescent="0.2">
      <c r="A20" s="94" t="s">
        <v>11</v>
      </c>
      <c r="B20" s="39">
        <v>10</v>
      </c>
      <c r="C20" s="39">
        <v>98</v>
      </c>
      <c r="D20" s="39">
        <v>3</v>
      </c>
      <c r="E20" s="39">
        <v>0</v>
      </c>
      <c r="F20" s="6">
        <f t="shared" si="0"/>
        <v>109</v>
      </c>
      <c r="G20" s="2">
        <f t="shared" si="3"/>
        <v>109</v>
      </c>
      <c r="H20" s="15" t="s">
        <v>12</v>
      </c>
      <c r="I20" s="39">
        <v>48</v>
      </c>
      <c r="J20" s="39">
        <v>229</v>
      </c>
      <c r="K20" s="39">
        <v>4</v>
      </c>
      <c r="L20" s="39">
        <v>2</v>
      </c>
      <c r="M20" s="6">
        <f t="shared" si="1"/>
        <v>266</v>
      </c>
      <c r="N20" s="2">
        <f t="shared" si="4"/>
        <v>1094.5</v>
      </c>
      <c r="O20" s="15" t="s">
        <v>109</v>
      </c>
      <c r="P20" s="39">
        <v>31</v>
      </c>
      <c r="Q20" s="39">
        <v>244</v>
      </c>
      <c r="R20" s="39">
        <v>2</v>
      </c>
      <c r="S20" s="39">
        <v>0</v>
      </c>
      <c r="T20" s="6">
        <f t="shared" si="2"/>
        <v>263.5</v>
      </c>
      <c r="U20" s="95">
        <f t="shared" si="5"/>
        <v>1078.5</v>
      </c>
    </row>
    <row r="21" spans="1:21" ht="24" customHeight="1" x14ac:dyDescent="0.2">
      <c r="A21" s="94" t="s">
        <v>14</v>
      </c>
      <c r="B21" s="39">
        <v>14</v>
      </c>
      <c r="C21" s="39">
        <v>115</v>
      </c>
      <c r="D21" s="39">
        <v>5</v>
      </c>
      <c r="E21" s="39">
        <v>0</v>
      </c>
      <c r="F21" s="6">
        <f t="shared" si="0"/>
        <v>132</v>
      </c>
      <c r="G21" s="2">
        <f t="shared" si="3"/>
        <v>241</v>
      </c>
      <c r="H21" s="15" t="s">
        <v>15</v>
      </c>
      <c r="I21" s="39">
        <v>52</v>
      </c>
      <c r="J21" s="39">
        <v>225</v>
      </c>
      <c r="K21" s="39">
        <v>1</v>
      </c>
      <c r="L21" s="39">
        <v>1</v>
      </c>
      <c r="M21" s="6">
        <f t="shared" si="1"/>
        <v>255.5</v>
      </c>
      <c r="N21" s="2">
        <f t="shared" si="4"/>
        <v>1079</v>
      </c>
      <c r="O21" s="15" t="s">
        <v>110</v>
      </c>
      <c r="P21" s="39">
        <v>33</v>
      </c>
      <c r="Q21" s="39">
        <v>237</v>
      </c>
      <c r="R21" s="39">
        <v>2</v>
      </c>
      <c r="S21" s="39">
        <v>0</v>
      </c>
      <c r="T21" s="6">
        <f t="shared" si="2"/>
        <v>257.5</v>
      </c>
      <c r="U21" s="95">
        <f t="shared" si="5"/>
        <v>1070.5</v>
      </c>
    </row>
    <row r="22" spans="1:21" ht="24" customHeight="1" x14ac:dyDescent="0.2">
      <c r="A22" s="94" t="s">
        <v>17</v>
      </c>
      <c r="B22" s="39">
        <v>16</v>
      </c>
      <c r="C22" s="39">
        <v>132</v>
      </c>
      <c r="D22" s="39">
        <v>5</v>
      </c>
      <c r="E22" s="39">
        <v>0</v>
      </c>
      <c r="F22" s="6">
        <f t="shared" si="0"/>
        <v>150</v>
      </c>
      <c r="G22" s="2">
        <f t="shared" si="3"/>
        <v>391</v>
      </c>
      <c r="H22" s="15" t="s">
        <v>18</v>
      </c>
      <c r="I22" s="39">
        <v>43</v>
      </c>
      <c r="J22" s="39">
        <v>222</v>
      </c>
      <c r="K22" s="39">
        <v>2</v>
      </c>
      <c r="L22" s="39">
        <v>3</v>
      </c>
      <c r="M22" s="6">
        <f t="shared" si="1"/>
        <v>255</v>
      </c>
      <c r="N22" s="2">
        <f t="shared" si="4"/>
        <v>1044.5</v>
      </c>
      <c r="O22" s="15" t="s">
        <v>111</v>
      </c>
      <c r="P22" s="39">
        <v>42</v>
      </c>
      <c r="Q22" s="39">
        <v>221</v>
      </c>
      <c r="R22" s="39">
        <v>4</v>
      </c>
      <c r="S22" s="39">
        <v>0</v>
      </c>
      <c r="T22" s="6">
        <f t="shared" si="2"/>
        <v>250</v>
      </c>
      <c r="U22" s="95">
        <f t="shared" si="5"/>
        <v>1050</v>
      </c>
    </row>
    <row r="23" spans="1:21" ht="24" customHeight="1" x14ac:dyDescent="0.2">
      <c r="A23" s="94" t="s">
        <v>19</v>
      </c>
      <c r="B23" s="39">
        <v>18</v>
      </c>
      <c r="C23" s="39">
        <v>117</v>
      </c>
      <c r="D23" s="39">
        <v>6</v>
      </c>
      <c r="E23" s="39">
        <v>1</v>
      </c>
      <c r="F23" s="6">
        <f t="shared" si="0"/>
        <v>140.5</v>
      </c>
      <c r="G23" s="2">
        <f t="shared" si="3"/>
        <v>531.5</v>
      </c>
      <c r="H23" s="15" t="s">
        <v>20</v>
      </c>
      <c r="I23" s="39">
        <v>48</v>
      </c>
      <c r="J23" s="39">
        <v>231</v>
      </c>
      <c r="K23" s="39">
        <v>2</v>
      </c>
      <c r="L23" s="39">
        <v>0</v>
      </c>
      <c r="M23" s="6">
        <f t="shared" si="1"/>
        <v>259</v>
      </c>
      <c r="N23" s="2">
        <f t="shared" si="4"/>
        <v>1035.5</v>
      </c>
      <c r="O23" s="15" t="s">
        <v>112</v>
      </c>
      <c r="P23" s="39">
        <v>38</v>
      </c>
      <c r="Q23" s="39">
        <v>210</v>
      </c>
      <c r="R23" s="39">
        <v>4</v>
      </c>
      <c r="S23" s="39">
        <v>0</v>
      </c>
      <c r="T23" s="6">
        <f t="shared" si="2"/>
        <v>237</v>
      </c>
      <c r="U23" s="95">
        <f t="shared" si="5"/>
        <v>1008</v>
      </c>
    </row>
    <row r="24" spans="1:21" ht="24" customHeight="1" x14ac:dyDescent="0.2">
      <c r="A24" s="94" t="s">
        <v>21</v>
      </c>
      <c r="B24" s="39">
        <v>24</v>
      </c>
      <c r="C24" s="39">
        <v>114</v>
      </c>
      <c r="D24" s="39">
        <v>6</v>
      </c>
      <c r="E24" s="39">
        <v>2</v>
      </c>
      <c r="F24" s="6">
        <f t="shared" si="0"/>
        <v>143</v>
      </c>
      <c r="G24" s="2">
        <f t="shared" si="3"/>
        <v>565.5</v>
      </c>
      <c r="H24" s="15" t="s">
        <v>22</v>
      </c>
      <c r="I24" s="39">
        <v>50</v>
      </c>
      <c r="J24" s="39">
        <v>239</v>
      </c>
      <c r="K24" s="39">
        <v>3</v>
      </c>
      <c r="L24" s="39">
        <v>1</v>
      </c>
      <c r="M24" s="6">
        <f t="shared" si="1"/>
        <v>272.5</v>
      </c>
      <c r="N24" s="2">
        <f t="shared" si="4"/>
        <v>1042</v>
      </c>
      <c r="O24" s="15" t="s">
        <v>118</v>
      </c>
      <c r="P24" s="39">
        <v>40</v>
      </c>
      <c r="Q24" s="39">
        <v>211</v>
      </c>
      <c r="R24" s="39">
        <v>4</v>
      </c>
      <c r="S24" s="39">
        <v>3</v>
      </c>
      <c r="T24" s="6">
        <f t="shared" si="2"/>
        <v>246.5</v>
      </c>
      <c r="U24" s="95">
        <f t="shared" si="5"/>
        <v>991</v>
      </c>
    </row>
    <row r="25" spans="1:21" ht="24" customHeight="1" x14ac:dyDescent="0.2">
      <c r="A25" s="94" t="s">
        <v>23</v>
      </c>
      <c r="B25" s="39">
        <v>23</v>
      </c>
      <c r="C25" s="39">
        <v>128</v>
      </c>
      <c r="D25" s="39">
        <v>5</v>
      </c>
      <c r="E25" s="39">
        <v>0</v>
      </c>
      <c r="F25" s="6">
        <f t="shared" si="0"/>
        <v>149.5</v>
      </c>
      <c r="G25" s="2">
        <f t="shared" si="3"/>
        <v>583</v>
      </c>
      <c r="H25" s="15" t="s">
        <v>24</v>
      </c>
      <c r="I25" s="39">
        <v>46</v>
      </c>
      <c r="J25" s="39">
        <v>246</v>
      </c>
      <c r="K25" s="39">
        <v>4</v>
      </c>
      <c r="L25" s="39">
        <v>3</v>
      </c>
      <c r="M25" s="6">
        <f t="shared" si="1"/>
        <v>284.5</v>
      </c>
      <c r="N25" s="2">
        <f t="shared" si="4"/>
        <v>1071</v>
      </c>
      <c r="O25" s="15" t="s">
        <v>119</v>
      </c>
      <c r="P25" s="39">
        <v>38</v>
      </c>
      <c r="Q25" s="39">
        <v>224</v>
      </c>
      <c r="R25" s="39">
        <v>2</v>
      </c>
      <c r="S25" s="39">
        <v>2</v>
      </c>
      <c r="T25" s="6">
        <f t="shared" si="2"/>
        <v>252</v>
      </c>
      <c r="U25" s="95">
        <f t="shared" si="5"/>
        <v>985.5</v>
      </c>
    </row>
    <row r="26" spans="1:21" ht="24" customHeight="1" x14ac:dyDescent="0.2">
      <c r="A26" s="94" t="s">
        <v>37</v>
      </c>
      <c r="B26" s="39">
        <v>22</v>
      </c>
      <c r="C26" s="39">
        <v>135</v>
      </c>
      <c r="D26" s="39">
        <v>2</v>
      </c>
      <c r="E26" s="39">
        <v>2</v>
      </c>
      <c r="F26" s="6">
        <f t="shared" si="0"/>
        <v>155</v>
      </c>
      <c r="G26" s="2">
        <f t="shared" si="3"/>
        <v>588</v>
      </c>
      <c r="H26" s="15" t="s">
        <v>25</v>
      </c>
      <c r="I26" s="39">
        <v>41</v>
      </c>
      <c r="J26" s="39">
        <v>231</v>
      </c>
      <c r="K26" s="39">
        <v>2</v>
      </c>
      <c r="L26" s="39">
        <v>1</v>
      </c>
      <c r="M26" s="6">
        <f t="shared" si="1"/>
        <v>258</v>
      </c>
      <c r="N26" s="2">
        <f t="shared" si="4"/>
        <v>1074</v>
      </c>
      <c r="O26" s="15" t="s">
        <v>120</v>
      </c>
      <c r="P26" s="39">
        <v>43</v>
      </c>
      <c r="Q26" s="39">
        <v>215</v>
      </c>
      <c r="R26" s="39">
        <v>3</v>
      </c>
      <c r="S26" s="39">
        <v>0</v>
      </c>
      <c r="T26" s="6">
        <f t="shared" si="2"/>
        <v>242.5</v>
      </c>
      <c r="U26" s="95">
        <f t="shared" si="5"/>
        <v>978</v>
      </c>
    </row>
    <row r="27" spans="1:21" ht="24" customHeight="1" x14ac:dyDescent="0.2">
      <c r="A27" s="94" t="s">
        <v>38</v>
      </c>
      <c r="B27" s="39">
        <v>24</v>
      </c>
      <c r="C27" s="39">
        <v>128</v>
      </c>
      <c r="D27" s="39">
        <v>2</v>
      </c>
      <c r="E27" s="39">
        <v>2</v>
      </c>
      <c r="F27" s="6">
        <f t="shared" si="0"/>
        <v>149</v>
      </c>
      <c r="G27" s="2">
        <f t="shared" si="3"/>
        <v>596.5</v>
      </c>
      <c r="H27" s="15" t="s">
        <v>26</v>
      </c>
      <c r="I27" s="39">
        <v>43</v>
      </c>
      <c r="J27" s="39">
        <v>240</v>
      </c>
      <c r="K27" s="39">
        <v>2</v>
      </c>
      <c r="L27" s="39">
        <v>3</v>
      </c>
      <c r="M27" s="6">
        <f t="shared" si="1"/>
        <v>273</v>
      </c>
      <c r="N27" s="2">
        <f t="shared" si="4"/>
        <v>1088</v>
      </c>
      <c r="O27" s="15" t="s">
        <v>121</v>
      </c>
      <c r="P27" s="39">
        <v>31</v>
      </c>
      <c r="Q27" s="39">
        <v>200</v>
      </c>
      <c r="R27" s="39">
        <v>2</v>
      </c>
      <c r="S27" s="39">
        <v>1</v>
      </c>
      <c r="T27" s="6">
        <f t="shared" si="2"/>
        <v>222</v>
      </c>
      <c r="U27" s="95">
        <f t="shared" si="5"/>
        <v>963</v>
      </c>
    </row>
    <row r="28" spans="1:21" ht="24" customHeight="1" x14ac:dyDescent="0.2">
      <c r="A28" s="94" t="s">
        <v>39</v>
      </c>
      <c r="B28" s="39">
        <v>28</v>
      </c>
      <c r="C28" s="39">
        <v>139</v>
      </c>
      <c r="D28" s="39">
        <v>4</v>
      </c>
      <c r="E28" s="39">
        <v>3</v>
      </c>
      <c r="F28" s="6">
        <f t="shared" si="0"/>
        <v>168.5</v>
      </c>
      <c r="G28" s="2">
        <f t="shared" si="3"/>
        <v>622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815.5</v>
      </c>
      <c r="O28" s="15" t="s">
        <v>122</v>
      </c>
      <c r="P28" s="39">
        <v>35</v>
      </c>
      <c r="Q28" s="39">
        <v>207</v>
      </c>
      <c r="R28" s="39">
        <v>2</v>
      </c>
      <c r="S28" s="39">
        <v>0</v>
      </c>
      <c r="T28" s="6">
        <f t="shared" si="2"/>
        <v>228.5</v>
      </c>
      <c r="U28" s="95">
        <f t="shared" si="5"/>
        <v>945</v>
      </c>
    </row>
    <row r="29" spans="1:21" ht="24" customHeight="1" x14ac:dyDescent="0.2">
      <c r="A29" s="94" t="s">
        <v>40</v>
      </c>
      <c r="B29" s="39">
        <v>34</v>
      </c>
      <c r="C29" s="39">
        <v>130</v>
      </c>
      <c r="D29" s="39">
        <v>5</v>
      </c>
      <c r="E29" s="39">
        <v>3</v>
      </c>
      <c r="F29" s="6">
        <f t="shared" si="0"/>
        <v>164.5</v>
      </c>
      <c r="G29" s="2">
        <f t="shared" si="3"/>
        <v>637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531</v>
      </c>
      <c r="O29" s="15" t="s">
        <v>123</v>
      </c>
      <c r="P29" s="39">
        <v>28</v>
      </c>
      <c r="Q29" s="39">
        <v>189</v>
      </c>
      <c r="R29" s="39">
        <v>0</v>
      </c>
      <c r="S29" s="39">
        <v>0</v>
      </c>
      <c r="T29" s="6">
        <f t="shared" si="2"/>
        <v>203</v>
      </c>
      <c r="U29" s="95">
        <f t="shared" si="5"/>
        <v>896</v>
      </c>
    </row>
    <row r="30" spans="1:21" ht="24" customHeight="1" x14ac:dyDescent="0.2">
      <c r="A30" s="94" t="s">
        <v>103</v>
      </c>
      <c r="B30" s="39">
        <v>33</v>
      </c>
      <c r="C30" s="39">
        <v>156</v>
      </c>
      <c r="D30" s="39">
        <v>6</v>
      </c>
      <c r="E30" s="39">
        <v>4</v>
      </c>
      <c r="F30" s="6">
        <f t="shared" si="0"/>
        <v>194.5</v>
      </c>
      <c r="G30" s="2">
        <f t="shared" si="3"/>
        <v>676.5</v>
      </c>
      <c r="H30" s="16" t="s">
        <v>132</v>
      </c>
      <c r="I30" s="39">
        <v>48</v>
      </c>
      <c r="J30" s="39">
        <v>259</v>
      </c>
      <c r="K30" s="39">
        <v>4</v>
      </c>
      <c r="L30" s="39">
        <v>4</v>
      </c>
      <c r="M30" s="6">
        <f t="shared" si="1"/>
        <v>301</v>
      </c>
      <c r="N30" s="2">
        <f t="shared" si="4"/>
        <v>574</v>
      </c>
      <c r="O30" s="15" t="s">
        <v>124</v>
      </c>
      <c r="P30" s="99">
        <v>22</v>
      </c>
      <c r="Q30" s="99">
        <v>174</v>
      </c>
      <c r="R30" s="99">
        <v>1</v>
      </c>
      <c r="S30" s="99">
        <v>1</v>
      </c>
      <c r="T30" s="6">
        <f t="shared" ref="T30:T31" si="6">P30*0.5+Q30*1+R30*2+S30*2.5</f>
        <v>189.5</v>
      </c>
      <c r="U30" s="95">
        <f t="shared" ref="U30:U31" si="7">T30+T29+T28+T27</f>
        <v>843</v>
      </c>
    </row>
    <row r="31" spans="1:21" ht="24" customHeight="1" thickBot="1" x14ac:dyDescent="0.25">
      <c r="A31" s="96" t="s">
        <v>104</v>
      </c>
      <c r="B31" s="40">
        <v>40</v>
      </c>
      <c r="C31" s="40">
        <v>166</v>
      </c>
      <c r="D31" s="40">
        <v>1</v>
      </c>
      <c r="E31" s="40">
        <v>8</v>
      </c>
      <c r="F31" s="7">
        <f t="shared" si="0"/>
        <v>208</v>
      </c>
      <c r="G31" s="3">
        <f t="shared" si="3"/>
        <v>735.5</v>
      </c>
      <c r="H31" s="17" t="s">
        <v>133</v>
      </c>
      <c r="I31" s="40">
        <v>41</v>
      </c>
      <c r="J31" s="40">
        <v>253</v>
      </c>
      <c r="K31" s="40">
        <v>2</v>
      </c>
      <c r="L31" s="40">
        <v>2</v>
      </c>
      <c r="M31" s="7">
        <f t="shared" si="1"/>
        <v>282.5</v>
      </c>
      <c r="N31" s="3">
        <f t="shared" si="4"/>
        <v>583.5</v>
      </c>
      <c r="O31" s="104" t="s">
        <v>125</v>
      </c>
      <c r="P31" s="40">
        <v>19</v>
      </c>
      <c r="Q31" s="40">
        <v>181</v>
      </c>
      <c r="R31" s="40">
        <v>0</v>
      </c>
      <c r="S31" s="40">
        <v>0</v>
      </c>
      <c r="T31" s="7">
        <f t="shared" si="6"/>
        <v>190.5</v>
      </c>
      <c r="U31" s="97">
        <f t="shared" si="7"/>
        <v>811.5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735.5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1094.5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1117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90 -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N15" sqref="N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90 -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805.5</v>
      </c>
      <c r="O10" s="92" t="s">
        <v>131</v>
      </c>
      <c r="P10" s="91">
        <v>21</v>
      </c>
      <c r="Q10" s="91">
        <v>211</v>
      </c>
      <c r="R10" s="91">
        <v>16</v>
      </c>
      <c r="S10" s="91">
        <v>2</v>
      </c>
      <c r="T10" s="103">
        <f t="shared" ref="T10:T31" si="2">P10*0.5+Q10*1+R10*2+S10*2.5</f>
        <v>258.5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529.5</v>
      </c>
      <c r="O11" s="15" t="s">
        <v>130</v>
      </c>
      <c r="P11" s="99">
        <v>23</v>
      </c>
      <c r="Q11" s="39">
        <v>223</v>
      </c>
      <c r="R11" s="39">
        <v>18</v>
      </c>
      <c r="S11" s="99">
        <v>0</v>
      </c>
      <c r="T11" s="6">
        <f t="shared" si="2"/>
        <v>270.5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29</v>
      </c>
      <c r="J12" s="99">
        <v>196</v>
      </c>
      <c r="K12" s="99">
        <v>20</v>
      </c>
      <c r="L12" s="99">
        <v>3</v>
      </c>
      <c r="M12" s="6">
        <f t="shared" si="1"/>
        <v>258</v>
      </c>
      <c r="N12" s="100">
        <f>M12+M11+M10+F31</f>
        <v>533</v>
      </c>
      <c r="O12" s="16" t="s">
        <v>29</v>
      </c>
      <c r="P12" s="99">
        <v>30</v>
      </c>
      <c r="Q12" s="39">
        <v>231</v>
      </c>
      <c r="R12" s="39">
        <v>19</v>
      </c>
      <c r="S12" s="99">
        <v>1</v>
      </c>
      <c r="T12" s="6">
        <f t="shared" si="2"/>
        <v>286.5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31</v>
      </c>
      <c r="J13" s="39">
        <v>245</v>
      </c>
      <c r="K13" s="39">
        <v>23</v>
      </c>
      <c r="L13" s="39">
        <v>2</v>
      </c>
      <c r="M13" s="6">
        <f t="shared" si="1"/>
        <v>311.5</v>
      </c>
      <c r="N13" s="2">
        <f>M13+M12+M11+M10</f>
        <v>569.5</v>
      </c>
      <c r="O13" s="16" t="s">
        <v>30</v>
      </c>
      <c r="P13" s="39">
        <v>21</v>
      </c>
      <c r="Q13" s="39">
        <v>254</v>
      </c>
      <c r="R13" s="39">
        <v>19</v>
      </c>
      <c r="S13" s="39">
        <v>0</v>
      </c>
      <c r="T13" s="6">
        <f t="shared" si="2"/>
        <v>302.5</v>
      </c>
      <c r="U13" s="95">
        <f>T13+T12+T11+T10</f>
        <v>1118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33</v>
      </c>
      <c r="J14" s="39">
        <v>188</v>
      </c>
      <c r="K14" s="39">
        <v>18</v>
      </c>
      <c r="L14" s="39">
        <v>4</v>
      </c>
      <c r="M14" s="6">
        <f t="shared" si="1"/>
        <v>250.5</v>
      </c>
      <c r="N14" s="2">
        <f t="shared" ref="N14:N31" si="4">M14+M13+M12+M11</f>
        <v>820</v>
      </c>
      <c r="O14" s="16" t="s">
        <v>8</v>
      </c>
      <c r="P14" s="39">
        <v>20</v>
      </c>
      <c r="Q14" s="39">
        <v>217</v>
      </c>
      <c r="R14" s="39">
        <v>16</v>
      </c>
      <c r="S14" s="39">
        <v>1</v>
      </c>
      <c r="T14" s="6">
        <f t="shared" si="2"/>
        <v>261.5</v>
      </c>
      <c r="U14" s="95">
        <f t="shared" ref="U14:U31" si="5">T14+T13+T12+T11</f>
        <v>1121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36</v>
      </c>
      <c r="J15" s="39">
        <v>220</v>
      </c>
      <c r="K15" s="39">
        <v>20</v>
      </c>
      <c r="L15" s="39">
        <v>7</v>
      </c>
      <c r="M15" s="6">
        <f t="shared" si="1"/>
        <v>295.5</v>
      </c>
      <c r="N15" s="2">
        <f t="shared" si="4"/>
        <v>1115.5</v>
      </c>
      <c r="O15" s="15" t="s">
        <v>10</v>
      </c>
      <c r="P15" s="39">
        <v>19</v>
      </c>
      <c r="Q15" s="39">
        <v>196</v>
      </c>
      <c r="R15" s="39">
        <v>10</v>
      </c>
      <c r="S15" s="39">
        <v>1</v>
      </c>
      <c r="T15" s="6">
        <f t="shared" si="2"/>
        <v>228</v>
      </c>
      <c r="U15" s="95">
        <f t="shared" si="5"/>
        <v>1078.5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19</v>
      </c>
      <c r="J16" s="39">
        <v>166</v>
      </c>
      <c r="K16" s="39">
        <v>19</v>
      </c>
      <c r="L16" s="39">
        <v>2</v>
      </c>
      <c r="M16" s="6">
        <f t="shared" si="1"/>
        <v>218.5</v>
      </c>
      <c r="N16" s="2">
        <f t="shared" si="4"/>
        <v>1076</v>
      </c>
      <c r="O16" s="15" t="s">
        <v>13</v>
      </c>
      <c r="P16" s="39">
        <v>27</v>
      </c>
      <c r="Q16" s="39">
        <v>152</v>
      </c>
      <c r="R16" s="39">
        <v>12</v>
      </c>
      <c r="S16" s="39">
        <v>0</v>
      </c>
      <c r="T16" s="6">
        <f t="shared" si="2"/>
        <v>189.5</v>
      </c>
      <c r="U16" s="95">
        <f t="shared" si="5"/>
        <v>981.5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16</v>
      </c>
      <c r="J17" s="39">
        <v>181</v>
      </c>
      <c r="K17" s="39">
        <v>13</v>
      </c>
      <c r="L17" s="39">
        <v>3</v>
      </c>
      <c r="M17" s="6">
        <f t="shared" si="1"/>
        <v>222.5</v>
      </c>
      <c r="N17" s="2">
        <f t="shared" si="4"/>
        <v>987</v>
      </c>
      <c r="O17" s="15" t="s">
        <v>16</v>
      </c>
      <c r="P17" s="39">
        <v>16</v>
      </c>
      <c r="Q17" s="39">
        <v>228</v>
      </c>
      <c r="R17" s="39">
        <v>17</v>
      </c>
      <c r="S17" s="39">
        <v>0</v>
      </c>
      <c r="T17" s="6">
        <f t="shared" si="2"/>
        <v>270</v>
      </c>
      <c r="U17" s="95">
        <f t="shared" si="5"/>
        <v>949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14</v>
      </c>
      <c r="J18" s="39">
        <v>192</v>
      </c>
      <c r="K18" s="39">
        <v>17</v>
      </c>
      <c r="L18" s="39">
        <v>4</v>
      </c>
      <c r="M18" s="6">
        <f t="shared" si="1"/>
        <v>243</v>
      </c>
      <c r="N18" s="2">
        <f t="shared" si="4"/>
        <v>979.5</v>
      </c>
      <c r="O18" s="15" t="s">
        <v>41</v>
      </c>
      <c r="P18" s="39">
        <v>17</v>
      </c>
      <c r="Q18" s="39">
        <v>218</v>
      </c>
      <c r="R18" s="39">
        <v>12</v>
      </c>
      <c r="S18" s="39">
        <v>1</v>
      </c>
      <c r="T18" s="6">
        <f t="shared" si="2"/>
        <v>253</v>
      </c>
      <c r="U18" s="95">
        <f t="shared" si="5"/>
        <v>940.5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18</v>
      </c>
      <c r="J19" s="39">
        <v>189</v>
      </c>
      <c r="K19" s="39">
        <v>18</v>
      </c>
      <c r="L19" s="39">
        <v>3</v>
      </c>
      <c r="M19" s="6">
        <f t="shared" si="1"/>
        <v>241.5</v>
      </c>
      <c r="N19" s="2">
        <f t="shared" si="4"/>
        <v>925.5</v>
      </c>
      <c r="O19" s="15" t="s">
        <v>42</v>
      </c>
      <c r="P19" s="39">
        <v>23</v>
      </c>
      <c r="Q19" s="39">
        <v>211</v>
      </c>
      <c r="R19" s="39">
        <v>15</v>
      </c>
      <c r="S19" s="39">
        <v>0</v>
      </c>
      <c r="T19" s="6">
        <f t="shared" si="2"/>
        <v>252.5</v>
      </c>
      <c r="U19" s="95">
        <f t="shared" si="5"/>
        <v>965</v>
      </c>
    </row>
    <row r="20" spans="1:21" ht="24" customHeight="1" x14ac:dyDescent="0.2">
      <c r="A20" s="94" t="s">
        <v>11</v>
      </c>
      <c r="B20" s="39">
        <v>24</v>
      </c>
      <c r="C20" s="39">
        <v>118</v>
      </c>
      <c r="D20" s="39">
        <v>11</v>
      </c>
      <c r="E20" s="39">
        <v>4</v>
      </c>
      <c r="F20" s="6">
        <f t="shared" si="0"/>
        <v>162</v>
      </c>
      <c r="G20" s="2">
        <f t="shared" si="3"/>
        <v>162</v>
      </c>
      <c r="H20" s="15" t="s">
        <v>12</v>
      </c>
      <c r="I20" s="39">
        <v>17</v>
      </c>
      <c r="J20" s="39">
        <v>185</v>
      </c>
      <c r="K20" s="39">
        <v>15</v>
      </c>
      <c r="L20" s="39">
        <v>2</v>
      </c>
      <c r="M20" s="6">
        <f t="shared" si="1"/>
        <v>228.5</v>
      </c>
      <c r="N20" s="2">
        <f t="shared" si="4"/>
        <v>935.5</v>
      </c>
      <c r="O20" s="15" t="s">
        <v>109</v>
      </c>
      <c r="P20" s="39">
        <v>19</v>
      </c>
      <c r="Q20" s="39">
        <v>178</v>
      </c>
      <c r="R20" s="39">
        <v>18</v>
      </c>
      <c r="S20" s="39">
        <v>1</v>
      </c>
      <c r="T20" s="6">
        <f t="shared" si="2"/>
        <v>226</v>
      </c>
      <c r="U20" s="95">
        <f t="shared" si="5"/>
        <v>1001.5</v>
      </c>
    </row>
    <row r="21" spans="1:21" ht="24" customHeight="1" x14ac:dyDescent="0.2">
      <c r="A21" s="94" t="s">
        <v>14</v>
      </c>
      <c r="B21" s="39">
        <v>29</v>
      </c>
      <c r="C21" s="39">
        <v>129</v>
      </c>
      <c r="D21" s="39">
        <v>15</v>
      </c>
      <c r="E21" s="39">
        <v>2</v>
      </c>
      <c r="F21" s="6">
        <f t="shared" si="0"/>
        <v>178.5</v>
      </c>
      <c r="G21" s="2">
        <f t="shared" si="3"/>
        <v>340.5</v>
      </c>
      <c r="H21" s="15" t="s">
        <v>15</v>
      </c>
      <c r="I21" s="39">
        <v>18</v>
      </c>
      <c r="J21" s="39">
        <v>199</v>
      </c>
      <c r="K21" s="39">
        <v>18</v>
      </c>
      <c r="L21" s="39">
        <v>4</v>
      </c>
      <c r="M21" s="6">
        <f t="shared" si="1"/>
        <v>254</v>
      </c>
      <c r="N21" s="2">
        <f t="shared" si="4"/>
        <v>967</v>
      </c>
      <c r="O21" s="15" t="s">
        <v>110</v>
      </c>
      <c r="P21" s="39">
        <v>22</v>
      </c>
      <c r="Q21" s="39">
        <v>229</v>
      </c>
      <c r="R21" s="39">
        <v>14</v>
      </c>
      <c r="S21" s="39">
        <v>1</v>
      </c>
      <c r="T21" s="6">
        <f t="shared" si="2"/>
        <v>270.5</v>
      </c>
      <c r="U21" s="95">
        <f t="shared" si="5"/>
        <v>1002</v>
      </c>
    </row>
    <row r="22" spans="1:21" ht="24" customHeight="1" x14ac:dyDescent="0.2">
      <c r="A22" s="94" t="s">
        <v>17</v>
      </c>
      <c r="B22" s="39">
        <v>33</v>
      </c>
      <c r="C22" s="39">
        <v>143</v>
      </c>
      <c r="D22" s="39">
        <v>16</v>
      </c>
      <c r="E22" s="39">
        <v>3</v>
      </c>
      <c r="F22" s="6">
        <f t="shared" si="0"/>
        <v>199</v>
      </c>
      <c r="G22" s="2">
        <f t="shared" si="3"/>
        <v>539.5</v>
      </c>
      <c r="H22" s="15" t="s">
        <v>18</v>
      </c>
      <c r="I22" s="39">
        <v>21</v>
      </c>
      <c r="J22" s="39">
        <v>201</v>
      </c>
      <c r="K22" s="39">
        <v>14</v>
      </c>
      <c r="L22" s="39">
        <v>4</v>
      </c>
      <c r="M22" s="6">
        <f t="shared" si="1"/>
        <v>249.5</v>
      </c>
      <c r="N22" s="2">
        <f t="shared" si="4"/>
        <v>973.5</v>
      </c>
      <c r="O22" s="15" t="s">
        <v>111</v>
      </c>
      <c r="P22" s="39">
        <v>24</v>
      </c>
      <c r="Q22" s="39">
        <v>246</v>
      </c>
      <c r="R22" s="39">
        <v>16</v>
      </c>
      <c r="S22" s="39">
        <v>2</v>
      </c>
      <c r="T22" s="6">
        <f t="shared" si="2"/>
        <v>295</v>
      </c>
      <c r="U22" s="95">
        <f t="shared" si="5"/>
        <v>1044</v>
      </c>
    </row>
    <row r="23" spans="1:21" ht="24" customHeight="1" x14ac:dyDescent="0.2">
      <c r="A23" s="94" t="s">
        <v>19</v>
      </c>
      <c r="B23" s="39">
        <v>33</v>
      </c>
      <c r="C23" s="39">
        <v>166</v>
      </c>
      <c r="D23" s="39">
        <v>19</v>
      </c>
      <c r="E23" s="39">
        <v>3</v>
      </c>
      <c r="F23" s="6">
        <f t="shared" si="0"/>
        <v>228</v>
      </c>
      <c r="G23" s="2">
        <f t="shared" si="3"/>
        <v>767.5</v>
      </c>
      <c r="H23" s="15" t="s">
        <v>20</v>
      </c>
      <c r="I23" s="39">
        <v>27</v>
      </c>
      <c r="J23" s="39">
        <v>199</v>
      </c>
      <c r="K23" s="39">
        <v>16</v>
      </c>
      <c r="L23" s="39">
        <v>3</v>
      </c>
      <c r="M23" s="6">
        <f t="shared" si="1"/>
        <v>252</v>
      </c>
      <c r="N23" s="2">
        <f t="shared" si="4"/>
        <v>984</v>
      </c>
      <c r="O23" s="15" t="s">
        <v>112</v>
      </c>
      <c r="P23" s="39">
        <v>21</v>
      </c>
      <c r="Q23" s="39">
        <v>214</v>
      </c>
      <c r="R23" s="39">
        <v>20</v>
      </c>
      <c r="S23" s="39">
        <v>0</v>
      </c>
      <c r="T23" s="6">
        <f t="shared" si="2"/>
        <v>264.5</v>
      </c>
      <c r="U23" s="95">
        <f t="shared" si="5"/>
        <v>1056</v>
      </c>
    </row>
    <row r="24" spans="1:21" ht="24" customHeight="1" x14ac:dyDescent="0.2">
      <c r="A24" s="94" t="s">
        <v>21</v>
      </c>
      <c r="B24" s="39">
        <v>31</v>
      </c>
      <c r="C24" s="39">
        <v>160</v>
      </c>
      <c r="D24" s="39">
        <v>17</v>
      </c>
      <c r="E24" s="39">
        <v>3</v>
      </c>
      <c r="F24" s="6">
        <f t="shared" si="0"/>
        <v>217</v>
      </c>
      <c r="G24" s="2">
        <f t="shared" si="3"/>
        <v>822.5</v>
      </c>
      <c r="H24" s="15" t="s">
        <v>22</v>
      </c>
      <c r="I24" s="39">
        <v>39</v>
      </c>
      <c r="J24" s="39">
        <v>196</v>
      </c>
      <c r="K24" s="39">
        <v>19</v>
      </c>
      <c r="L24" s="39">
        <v>2</v>
      </c>
      <c r="M24" s="6">
        <f t="shared" si="1"/>
        <v>258.5</v>
      </c>
      <c r="N24" s="2">
        <f t="shared" si="4"/>
        <v>1014</v>
      </c>
      <c r="O24" s="15" t="s">
        <v>118</v>
      </c>
      <c r="P24" s="39">
        <v>24</v>
      </c>
      <c r="Q24" s="39">
        <v>236</v>
      </c>
      <c r="R24" s="39">
        <v>11</v>
      </c>
      <c r="S24" s="39">
        <v>2</v>
      </c>
      <c r="T24" s="6">
        <f t="shared" si="2"/>
        <v>275</v>
      </c>
      <c r="U24" s="95">
        <f t="shared" si="5"/>
        <v>1105</v>
      </c>
    </row>
    <row r="25" spans="1:21" ht="24" customHeight="1" x14ac:dyDescent="0.2">
      <c r="A25" s="94" t="s">
        <v>23</v>
      </c>
      <c r="B25" s="39">
        <v>32</v>
      </c>
      <c r="C25" s="39">
        <v>175</v>
      </c>
      <c r="D25" s="39">
        <v>26</v>
      </c>
      <c r="E25" s="39">
        <v>5</v>
      </c>
      <c r="F25" s="6">
        <f t="shared" si="0"/>
        <v>255.5</v>
      </c>
      <c r="G25" s="2">
        <f t="shared" si="3"/>
        <v>899.5</v>
      </c>
      <c r="H25" s="15" t="s">
        <v>24</v>
      </c>
      <c r="I25" s="39">
        <v>38</v>
      </c>
      <c r="J25" s="39">
        <v>204</v>
      </c>
      <c r="K25" s="39">
        <v>12</v>
      </c>
      <c r="L25" s="39">
        <v>3</v>
      </c>
      <c r="M25" s="6">
        <f t="shared" si="1"/>
        <v>254.5</v>
      </c>
      <c r="N25" s="2">
        <f t="shared" si="4"/>
        <v>1014.5</v>
      </c>
      <c r="O25" s="15" t="s">
        <v>119</v>
      </c>
      <c r="P25" s="39">
        <v>16</v>
      </c>
      <c r="Q25" s="39">
        <v>209</v>
      </c>
      <c r="R25" s="39">
        <v>14</v>
      </c>
      <c r="S25" s="39">
        <v>2</v>
      </c>
      <c r="T25" s="6">
        <f t="shared" si="2"/>
        <v>250</v>
      </c>
      <c r="U25" s="95">
        <f t="shared" si="5"/>
        <v>1084.5</v>
      </c>
    </row>
    <row r="26" spans="1:21" ht="24" customHeight="1" x14ac:dyDescent="0.2">
      <c r="A26" s="94" t="s">
        <v>37</v>
      </c>
      <c r="B26" s="39">
        <v>24</v>
      </c>
      <c r="C26" s="39">
        <v>151</v>
      </c>
      <c r="D26" s="39">
        <v>15</v>
      </c>
      <c r="E26" s="39">
        <v>2</v>
      </c>
      <c r="F26" s="6">
        <f t="shared" si="0"/>
        <v>198</v>
      </c>
      <c r="G26" s="2">
        <f t="shared" si="3"/>
        <v>898.5</v>
      </c>
      <c r="H26" s="15" t="s">
        <v>25</v>
      </c>
      <c r="I26" s="39">
        <v>37</v>
      </c>
      <c r="J26" s="39">
        <v>196</v>
      </c>
      <c r="K26" s="39">
        <v>15</v>
      </c>
      <c r="L26" s="39">
        <v>3</v>
      </c>
      <c r="M26" s="6">
        <f t="shared" si="1"/>
        <v>252</v>
      </c>
      <c r="N26" s="2">
        <f t="shared" si="4"/>
        <v>1017</v>
      </c>
      <c r="O26" s="15" t="s">
        <v>120</v>
      </c>
      <c r="P26" s="39">
        <v>20</v>
      </c>
      <c r="Q26" s="39">
        <v>189</v>
      </c>
      <c r="R26" s="39">
        <v>10</v>
      </c>
      <c r="S26" s="39">
        <v>0</v>
      </c>
      <c r="T26" s="6">
        <f t="shared" si="2"/>
        <v>219</v>
      </c>
      <c r="U26" s="95">
        <f t="shared" si="5"/>
        <v>1008.5</v>
      </c>
    </row>
    <row r="27" spans="1:21" ht="24" customHeight="1" x14ac:dyDescent="0.2">
      <c r="A27" s="94" t="s">
        <v>38</v>
      </c>
      <c r="B27" s="39">
        <v>22</v>
      </c>
      <c r="C27" s="39">
        <v>169</v>
      </c>
      <c r="D27" s="39">
        <v>24</v>
      </c>
      <c r="E27" s="39">
        <v>3</v>
      </c>
      <c r="F27" s="6">
        <f t="shared" si="0"/>
        <v>235.5</v>
      </c>
      <c r="G27" s="2">
        <f t="shared" si="3"/>
        <v>906</v>
      </c>
      <c r="H27" s="15" t="s">
        <v>26</v>
      </c>
      <c r="I27" s="39">
        <v>36</v>
      </c>
      <c r="J27" s="39">
        <v>223</v>
      </c>
      <c r="K27" s="39">
        <v>14</v>
      </c>
      <c r="L27" s="39">
        <v>4</v>
      </c>
      <c r="M27" s="6">
        <f t="shared" si="1"/>
        <v>279</v>
      </c>
      <c r="N27" s="2">
        <f t="shared" si="4"/>
        <v>1044</v>
      </c>
      <c r="O27" s="15" t="s">
        <v>121</v>
      </c>
      <c r="P27" s="39">
        <v>18</v>
      </c>
      <c r="Q27" s="39">
        <v>217</v>
      </c>
      <c r="R27" s="39">
        <v>9</v>
      </c>
      <c r="S27" s="39">
        <v>0</v>
      </c>
      <c r="T27" s="6">
        <f t="shared" si="2"/>
        <v>244</v>
      </c>
      <c r="U27" s="95">
        <f t="shared" si="5"/>
        <v>988</v>
      </c>
    </row>
    <row r="28" spans="1:21" ht="24" customHeight="1" x14ac:dyDescent="0.2">
      <c r="A28" s="94" t="s">
        <v>39</v>
      </c>
      <c r="B28" s="39">
        <v>27</v>
      </c>
      <c r="C28" s="39">
        <v>188</v>
      </c>
      <c r="D28" s="39">
        <v>25</v>
      </c>
      <c r="E28" s="39">
        <v>3</v>
      </c>
      <c r="F28" s="6">
        <f t="shared" si="0"/>
        <v>259</v>
      </c>
      <c r="G28" s="2">
        <f t="shared" si="3"/>
        <v>948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785.5</v>
      </c>
      <c r="O28" s="15" t="s">
        <v>122</v>
      </c>
      <c r="P28" s="39">
        <v>16</v>
      </c>
      <c r="Q28" s="39">
        <v>221</v>
      </c>
      <c r="R28" s="39">
        <v>14</v>
      </c>
      <c r="S28" s="39">
        <v>0</v>
      </c>
      <c r="T28" s="6">
        <f t="shared" si="2"/>
        <v>257</v>
      </c>
      <c r="U28" s="95">
        <f t="shared" si="5"/>
        <v>970</v>
      </c>
    </row>
    <row r="29" spans="1:21" ht="24" customHeight="1" x14ac:dyDescent="0.2">
      <c r="A29" s="94" t="s">
        <v>40</v>
      </c>
      <c r="B29" s="39">
        <v>40</v>
      </c>
      <c r="C29" s="39">
        <v>200</v>
      </c>
      <c r="D29" s="39">
        <v>23</v>
      </c>
      <c r="E29" s="39">
        <v>4</v>
      </c>
      <c r="F29" s="6">
        <f t="shared" si="0"/>
        <v>276</v>
      </c>
      <c r="G29" s="2">
        <f t="shared" si="3"/>
        <v>968.5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531</v>
      </c>
      <c r="O29" s="15" t="s">
        <v>123</v>
      </c>
      <c r="P29" s="39">
        <v>9</v>
      </c>
      <c r="Q29" s="39">
        <v>184</v>
      </c>
      <c r="R29" s="39">
        <v>10</v>
      </c>
      <c r="S29" s="39">
        <v>0</v>
      </c>
      <c r="T29" s="6">
        <f t="shared" si="2"/>
        <v>208.5</v>
      </c>
      <c r="U29" s="95">
        <f t="shared" si="5"/>
        <v>928.5</v>
      </c>
    </row>
    <row r="30" spans="1:21" ht="24" customHeight="1" x14ac:dyDescent="0.2">
      <c r="A30" s="94" t="s">
        <v>103</v>
      </c>
      <c r="B30" s="39">
        <v>30</v>
      </c>
      <c r="C30" s="39">
        <v>188</v>
      </c>
      <c r="D30" s="39">
        <v>17</v>
      </c>
      <c r="E30" s="39">
        <v>7</v>
      </c>
      <c r="F30" s="6">
        <f t="shared" si="0"/>
        <v>254.5</v>
      </c>
      <c r="G30" s="2">
        <f t="shared" si="3"/>
        <v>1025</v>
      </c>
      <c r="H30" s="16" t="s">
        <v>132</v>
      </c>
      <c r="I30" s="39">
        <v>21</v>
      </c>
      <c r="J30" s="39">
        <v>209</v>
      </c>
      <c r="K30" s="39">
        <v>17</v>
      </c>
      <c r="L30" s="39">
        <v>3</v>
      </c>
      <c r="M30" s="6">
        <f t="shared" si="1"/>
        <v>261</v>
      </c>
      <c r="N30" s="2">
        <f t="shared" si="4"/>
        <v>540</v>
      </c>
      <c r="O30" s="15" t="s">
        <v>124</v>
      </c>
      <c r="P30" s="99">
        <v>6</v>
      </c>
      <c r="Q30" s="99">
        <v>164</v>
      </c>
      <c r="R30" s="99">
        <v>8</v>
      </c>
      <c r="S30" s="99">
        <v>0</v>
      </c>
      <c r="T30" s="6">
        <f t="shared" si="2"/>
        <v>183</v>
      </c>
      <c r="U30" s="95">
        <f t="shared" si="5"/>
        <v>892.5</v>
      </c>
    </row>
    <row r="31" spans="1:21" ht="24" customHeight="1" thickBot="1" x14ac:dyDescent="0.25">
      <c r="A31" s="96" t="s">
        <v>104</v>
      </c>
      <c r="B31" s="40">
        <v>44</v>
      </c>
      <c r="C31" s="40">
        <v>201</v>
      </c>
      <c r="D31" s="40">
        <v>21</v>
      </c>
      <c r="E31" s="40">
        <v>4</v>
      </c>
      <c r="F31" s="7">
        <f t="shared" si="0"/>
        <v>275</v>
      </c>
      <c r="G31" s="3">
        <f t="shared" si="3"/>
        <v>1064.5</v>
      </c>
      <c r="H31" s="17" t="s">
        <v>133</v>
      </c>
      <c r="I31" s="40">
        <v>25</v>
      </c>
      <c r="J31" s="40">
        <v>199</v>
      </c>
      <c r="K31" s="40">
        <v>14</v>
      </c>
      <c r="L31" s="40">
        <v>1</v>
      </c>
      <c r="M31" s="7">
        <f t="shared" si="1"/>
        <v>242</v>
      </c>
      <c r="N31" s="3">
        <f t="shared" si="4"/>
        <v>503</v>
      </c>
      <c r="O31" s="104" t="s">
        <v>125</v>
      </c>
      <c r="P31" s="40">
        <v>7</v>
      </c>
      <c r="Q31" s="40">
        <v>139</v>
      </c>
      <c r="R31" s="40">
        <v>6</v>
      </c>
      <c r="S31" s="40">
        <v>0</v>
      </c>
      <c r="T31" s="7">
        <f t="shared" si="2"/>
        <v>154.5</v>
      </c>
      <c r="U31" s="97">
        <f t="shared" si="5"/>
        <v>803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1064.5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1115.5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1121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4" zoomScaleNormal="100" workbookViewId="0">
      <selection activeCell="N26" sqref="N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90 -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141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317</v>
      </c>
      <c r="O10" s="92" t="s">
        <v>131</v>
      </c>
      <c r="P10" s="91">
        <v>14</v>
      </c>
      <c r="Q10" s="91">
        <v>118</v>
      </c>
      <c r="R10" s="91">
        <v>3</v>
      </c>
      <c r="S10" s="91">
        <v>0</v>
      </c>
      <c r="T10" s="103">
        <f t="shared" ref="T10:T31" si="2">P10*0.5+Q10*1+R10*2+S10*2.5</f>
        <v>131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216.5</v>
      </c>
      <c r="O11" s="15" t="s">
        <v>130</v>
      </c>
      <c r="P11" s="99">
        <v>21</v>
      </c>
      <c r="Q11" s="39">
        <v>131</v>
      </c>
      <c r="R11" s="39">
        <v>0</v>
      </c>
      <c r="S11" s="99">
        <v>1</v>
      </c>
      <c r="T11" s="6">
        <f t="shared" si="2"/>
        <v>144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11</v>
      </c>
      <c r="J12" s="99">
        <v>96</v>
      </c>
      <c r="K12" s="99">
        <v>2</v>
      </c>
      <c r="L12" s="99">
        <v>2</v>
      </c>
      <c r="M12" s="6">
        <f t="shared" si="1"/>
        <v>110.5</v>
      </c>
      <c r="N12" s="100">
        <f>M12+M11+M10+F31</f>
        <v>218.5</v>
      </c>
      <c r="O12" s="16" t="s">
        <v>29</v>
      </c>
      <c r="P12" s="99">
        <v>6</v>
      </c>
      <c r="Q12" s="39">
        <v>123</v>
      </c>
      <c r="R12" s="39">
        <v>4</v>
      </c>
      <c r="S12" s="99">
        <v>1</v>
      </c>
      <c r="T12" s="6">
        <f t="shared" si="2"/>
        <v>136.5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12</v>
      </c>
      <c r="J13" s="39">
        <v>114</v>
      </c>
      <c r="K13" s="39">
        <v>4</v>
      </c>
      <c r="L13" s="39">
        <v>2</v>
      </c>
      <c r="M13" s="6">
        <f t="shared" si="1"/>
        <v>133</v>
      </c>
      <c r="N13" s="2">
        <f>M13+M12+M11+M10</f>
        <v>243.5</v>
      </c>
      <c r="O13" s="16" t="s">
        <v>30</v>
      </c>
      <c r="P13" s="39">
        <v>11</v>
      </c>
      <c r="Q13" s="39">
        <v>95</v>
      </c>
      <c r="R13" s="39">
        <v>0</v>
      </c>
      <c r="S13" s="39">
        <v>0</v>
      </c>
      <c r="T13" s="6">
        <f t="shared" si="2"/>
        <v>100.5</v>
      </c>
      <c r="U13" s="95">
        <f>T13+T12+T11+T10</f>
        <v>512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16</v>
      </c>
      <c r="J14" s="39">
        <v>112</v>
      </c>
      <c r="K14" s="39">
        <v>2</v>
      </c>
      <c r="L14" s="39">
        <v>1</v>
      </c>
      <c r="M14" s="6">
        <f t="shared" si="1"/>
        <v>126.5</v>
      </c>
      <c r="N14" s="2">
        <f t="shared" ref="N14:N31" si="4">M14+M13+M12+M11</f>
        <v>370</v>
      </c>
      <c r="O14" s="16" t="s">
        <v>8</v>
      </c>
      <c r="P14" s="39">
        <v>17</v>
      </c>
      <c r="Q14" s="39">
        <v>134</v>
      </c>
      <c r="R14" s="39">
        <v>4</v>
      </c>
      <c r="S14" s="39">
        <v>1</v>
      </c>
      <c r="T14" s="6">
        <f t="shared" si="2"/>
        <v>153</v>
      </c>
      <c r="U14" s="95">
        <f t="shared" ref="U14:U31" si="5">T14+T13+T12+T11</f>
        <v>534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12</v>
      </c>
      <c r="J15" s="39">
        <v>125</v>
      </c>
      <c r="K15" s="39">
        <v>2</v>
      </c>
      <c r="L15" s="39">
        <v>0</v>
      </c>
      <c r="M15" s="6">
        <f t="shared" si="1"/>
        <v>135</v>
      </c>
      <c r="N15" s="2">
        <f t="shared" si="4"/>
        <v>505</v>
      </c>
      <c r="O15" s="15" t="s">
        <v>10</v>
      </c>
      <c r="P15" s="39">
        <v>14</v>
      </c>
      <c r="Q15" s="39">
        <v>169</v>
      </c>
      <c r="R15" s="39">
        <v>4</v>
      </c>
      <c r="S15" s="39">
        <v>2</v>
      </c>
      <c r="T15" s="6">
        <f t="shared" si="2"/>
        <v>189</v>
      </c>
      <c r="U15" s="95">
        <f t="shared" si="5"/>
        <v>579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23</v>
      </c>
      <c r="J16" s="39">
        <v>133</v>
      </c>
      <c r="K16" s="39">
        <v>3</v>
      </c>
      <c r="L16" s="39">
        <v>3</v>
      </c>
      <c r="M16" s="6">
        <f t="shared" si="1"/>
        <v>158</v>
      </c>
      <c r="N16" s="2">
        <f t="shared" si="4"/>
        <v>552.5</v>
      </c>
      <c r="O16" s="15" t="s">
        <v>13</v>
      </c>
      <c r="P16" s="39">
        <v>9</v>
      </c>
      <c r="Q16" s="39">
        <v>150</v>
      </c>
      <c r="R16" s="39">
        <v>3</v>
      </c>
      <c r="S16" s="39">
        <v>0</v>
      </c>
      <c r="T16" s="6">
        <f t="shared" si="2"/>
        <v>160.5</v>
      </c>
      <c r="U16" s="95">
        <f t="shared" si="5"/>
        <v>603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14</v>
      </c>
      <c r="J17" s="39">
        <v>130</v>
      </c>
      <c r="K17" s="39">
        <v>3</v>
      </c>
      <c r="L17" s="39">
        <v>3</v>
      </c>
      <c r="M17" s="6">
        <f t="shared" si="1"/>
        <v>150.5</v>
      </c>
      <c r="N17" s="2">
        <f t="shared" si="4"/>
        <v>570</v>
      </c>
      <c r="O17" s="15" t="s">
        <v>16</v>
      </c>
      <c r="P17" s="39">
        <v>16</v>
      </c>
      <c r="Q17" s="39">
        <v>154</v>
      </c>
      <c r="R17" s="39">
        <v>3</v>
      </c>
      <c r="S17" s="39">
        <v>1</v>
      </c>
      <c r="T17" s="6">
        <f t="shared" si="2"/>
        <v>170.5</v>
      </c>
      <c r="U17" s="95">
        <f t="shared" si="5"/>
        <v>673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11</v>
      </c>
      <c r="J18" s="39">
        <v>119</v>
      </c>
      <c r="K18" s="39">
        <v>3</v>
      </c>
      <c r="L18" s="39">
        <v>1</v>
      </c>
      <c r="M18" s="6">
        <f t="shared" si="1"/>
        <v>133</v>
      </c>
      <c r="N18" s="2">
        <f t="shared" si="4"/>
        <v>576.5</v>
      </c>
      <c r="O18" s="15" t="s">
        <v>41</v>
      </c>
      <c r="P18" s="39">
        <v>11</v>
      </c>
      <c r="Q18" s="39">
        <v>118</v>
      </c>
      <c r="R18" s="39">
        <v>1</v>
      </c>
      <c r="S18" s="39">
        <v>1</v>
      </c>
      <c r="T18" s="6">
        <f t="shared" si="2"/>
        <v>128</v>
      </c>
      <c r="U18" s="95">
        <f t="shared" si="5"/>
        <v>648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16</v>
      </c>
      <c r="J19" s="39">
        <v>111</v>
      </c>
      <c r="K19" s="39">
        <v>3</v>
      </c>
      <c r="L19" s="39">
        <v>3</v>
      </c>
      <c r="M19" s="6">
        <f t="shared" si="1"/>
        <v>132.5</v>
      </c>
      <c r="N19" s="2">
        <f t="shared" si="4"/>
        <v>574</v>
      </c>
      <c r="O19" s="15" t="s">
        <v>42</v>
      </c>
      <c r="P19" s="39">
        <v>8</v>
      </c>
      <c r="Q19" s="39">
        <v>116</v>
      </c>
      <c r="R19" s="39">
        <v>1</v>
      </c>
      <c r="S19" s="39">
        <v>0</v>
      </c>
      <c r="T19" s="6">
        <f t="shared" si="2"/>
        <v>122</v>
      </c>
      <c r="U19" s="95">
        <f t="shared" si="5"/>
        <v>581</v>
      </c>
    </row>
    <row r="20" spans="1:21" ht="24" customHeight="1" x14ac:dyDescent="0.2">
      <c r="A20" s="94" t="s">
        <v>11</v>
      </c>
      <c r="B20" s="39">
        <v>19</v>
      </c>
      <c r="C20" s="39">
        <v>54</v>
      </c>
      <c r="D20" s="39">
        <v>2</v>
      </c>
      <c r="E20" s="39">
        <v>1</v>
      </c>
      <c r="F20" s="6">
        <f t="shared" si="0"/>
        <v>70</v>
      </c>
      <c r="G20" s="2">
        <f t="shared" si="3"/>
        <v>70</v>
      </c>
      <c r="H20" s="15" t="s">
        <v>12</v>
      </c>
      <c r="I20" s="39">
        <v>14</v>
      </c>
      <c r="J20" s="39">
        <v>101</v>
      </c>
      <c r="K20" s="39">
        <v>2</v>
      </c>
      <c r="L20" s="39">
        <v>2</v>
      </c>
      <c r="M20" s="6">
        <f t="shared" si="1"/>
        <v>117</v>
      </c>
      <c r="N20" s="2">
        <f t="shared" si="4"/>
        <v>533</v>
      </c>
      <c r="O20" s="15" t="s">
        <v>109</v>
      </c>
      <c r="P20" s="39">
        <v>18</v>
      </c>
      <c r="Q20" s="39">
        <v>138</v>
      </c>
      <c r="R20" s="39">
        <v>4</v>
      </c>
      <c r="S20" s="39">
        <v>0</v>
      </c>
      <c r="T20" s="6">
        <f t="shared" si="2"/>
        <v>155</v>
      </c>
      <c r="U20" s="95">
        <f t="shared" si="5"/>
        <v>575.5</v>
      </c>
    </row>
    <row r="21" spans="1:21" ht="24" customHeight="1" x14ac:dyDescent="0.2">
      <c r="A21" s="94" t="s">
        <v>14</v>
      </c>
      <c r="B21" s="39">
        <v>10</v>
      </c>
      <c r="C21" s="39">
        <v>61</v>
      </c>
      <c r="D21" s="39">
        <v>4</v>
      </c>
      <c r="E21" s="39">
        <v>2</v>
      </c>
      <c r="F21" s="6">
        <f t="shared" si="0"/>
        <v>79</v>
      </c>
      <c r="G21" s="2">
        <f t="shared" si="3"/>
        <v>149</v>
      </c>
      <c r="H21" s="15" t="s">
        <v>15</v>
      </c>
      <c r="I21" s="39">
        <v>15</v>
      </c>
      <c r="J21" s="39">
        <v>113</v>
      </c>
      <c r="K21" s="39">
        <v>4</v>
      </c>
      <c r="L21" s="39">
        <v>3</v>
      </c>
      <c r="M21" s="6">
        <f t="shared" si="1"/>
        <v>136</v>
      </c>
      <c r="N21" s="2">
        <f t="shared" si="4"/>
        <v>518.5</v>
      </c>
      <c r="O21" s="15" t="s">
        <v>110</v>
      </c>
      <c r="P21" s="39">
        <v>11</v>
      </c>
      <c r="Q21" s="39">
        <v>98</v>
      </c>
      <c r="R21" s="39">
        <v>0</v>
      </c>
      <c r="S21" s="39">
        <v>0</v>
      </c>
      <c r="T21" s="6">
        <f t="shared" si="2"/>
        <v>103.5</v>
      </c>
      <c r="U21" s="95">
        <f t="shared" si="5"/>
        <v>508.5</v>
      </c>
    </row>
    <row r="22" spans="1:21" ht="24" customHeight="1" x14ac:dyDescent="0.2">
      <c r="A22" s="94" t="s">
        <v>17</v>
      </c>
      <c r="B22" s="39">
        <v>12</v>
      </c>
      <c r="C22" s="39">
        <v>86</v>
      </c>
      <c r="D22" s="39">
        <v>7</v>
      </c>
      <c r="E22" s="39">
        <v>1</v>
      </c>
      <c r="F22" s="6">
        <f t="shared" si="0"/>
        <v>108.5</v>
      </c>
      <c r="G22" s="2">
        <f t="shared" si="3"/>
        <v>257.5</v>
      </c>
      <c r="H22" s="15" t="s">
        <v>18</v>
      </c>
      <c r="I22" s="39">
        <v>21</v>
      </c>
      <c r="J22" s="39">
        <v>117</v>
      </c>
      <c r="K22" s="39">
        <v>2</v>
      </c>
      <c r="L22" s="39">
        <v>1</v>
      </c>
      <c r="M22" s="6">
        <f t="shared" si="1"/>
        <v>134</v>
      </c>
      <c r="N22" s="2">
        <f t="shared" si="4"/>
        <v>519.5</v>
      </c>
      <c r="O22" s="15" t="s">
        <v>111</v>
      </c>
      <c r="P22" s="39">
        <v>17</v>
      </c>
      <c r="Q22" s="39">
        <v>150</v>
      </c>
      <c r="R22" s="39">
        <v>0</v>
      </c>
      <c r="S22" s="39">
        <v>0</v>
      </c>
      <c r="T22" s="6">
        <f t="shared" si="2"/>
        <v>158.5</v>
      </c>
      <c r="U22" s="95">
        <f t="shared" si="5"/>
        <v>539</v>
      </c>
    </row>
    <row r="23" spans="1:21" ht="24" customHeight="1" x14ac:dyDescent="0.2">
      <c r="A23" s="94" t="s">
        <v>19</v>
      </c>
      <c r="B23" s="39">
        <v>10</v>
      </c>
      <c r="C23" s="39">
        <v>53</v>
      </c>
      <c r="D23" s="39">
        <v>1</v>
      </c>
      <c r="E23" s="39">
        <v>3</v>
      </c>
      <c r="F23" s="6">
        <f t="shared" si="0"/>
        <v>67.5</v>
      </c>
      <c r="G23" s="2">
        <f t="shared" si="3"/>
        <v>325</v>
      </c>
      <c r="H23" s="15" t="s">
        <v>20</v>
      </c>
      <c r="I23" s="39">
        <v>29</v>
      </c>
      <c r="J23" s="39">
        <v>129</v>
      </c>
      <c r="K23" s="39">
        <v>4</v>
      </c>
      <c r="L23" s="39">
        <v>2</v>
      </c>
      <c r="M23" s="6">
        <f t="shared" si="1"/>
        <v>156.5</v>
      </c>
      <c r="N23" s="2">
        <f t="shared" si="4"/>
        <v>543.5</v>
      </c>
      <c r="O23" s="15" t="s">
        <v>112</v>
      </c>
      <c r="P23" s="39">
        <v>6</v>
      </c>
      <c r="Q23" s="39">
        <v>92</v>
      </c>
      <c r="R23" s="39">
        <v>2</v>
      </c>
      <c r="S23" s="39">
        <v>1</v>
      </c>
      <c r="T23" s="6">
        <f t="shared" si="2"/>
        <v>101.5</v>
      </c>
      <c r="U23" s="95">
        <f t="shared" si="5"/>
        <v>518.5</v>
      </c>
    </row>
    <row r="24" spans="1:21" ht="24" customHeight="1" x14ac:dyDescent="0.2">
      <c r="A24" s="94" t="s">
        <v>21</v>
      </c>
      <c r="B24" s="39">
        <v>13</v>
      </c>
      <c r="C24" s="39">
        <v>80</v>
      </c>
      <c r="D24" s="39">
        <v>2</v>
      </c>
      <c r="E24" s="39">
        <v>1</v>
      </c>
      <c r="F24" s="6">
        <f t="shared" si="0"/>
        <v>93</v>
      </c>
      <c r="G24" s="2">
        <f t="shared" si="3"/>
        <v>348</v>
      </c>
      <c r="H24" s="15" t="s">
        <v>22</v>
      </c>
      <c r="I24" s="39">
        <v>22</v>
      </c>
      <c r="J24" s="39">
        <v>127</v>
      </c>
      <c r="K24" s="39">
        <v>2</v>
      </c>
      <c r="L24" s="39">
        <v>6</v>
      </c>
      <c r="M24" s="6">
        <f t="shared" si="1"/>
        <v>157</v>
      </c>
      <c r="N24" s="2">
        <f t="shared" si="4"/>
        <v>583.5</v>
      </c>
      <c r="O24" s="15" t="s">
        <v>118</v>
      </c>
      <c r="P24" s="39">
        <v>9</v>
      </c>
      <c r="Q24" s="39">
        <v>104</v>
      </c>
      <c r="R24" s="39">
        <v>2</v>
      </c>
      <c r="S24" s="39">
        <v>1</v>
      </c>
      <c r="T24" s="6">
        <f t="shared" si="2"/>
        <v>115</v>
      </c>
      <c r="U24" s="95">
        <f t="shared" si="5"/>
        <v>478.5</v>
      </c>
    </row>
    <row r="25" spans="1:21" ht="24" customHeight="1" x14ac:dyDescent="0.2">
      <c r="A25" s="94" t="s">
        <v>23</v>
      </c>
      <c r="B25" s="39">
        <v>15</v>
      </c>
      <c r="C25" s="39">
        <v>67</v>
      </c>
      <c r="D25" s="39">
        <v>3</v>
      </c>
      <c r="E25" s="39">
        <v>3</v>
      </c>
      <c r="F25" s="6">
        <f t="shared" si="0"/>
        <v>88</v>
      </c>
      <c r="G25" s="2">
        <f t="shared" si="3"/>
        <v>357</v>
      </c>
      <c r="H25" s="15" t="s">
        <v>24</v>
      </c>
      <c r="I25" s="39">
        <v>39</v>
      </c>
      <c r="J25" s="39">
        <v>134</v>
      </c>
      <c r="K25" s="39">
        <v>4</v>
      </c>
      <c r="L25" s="39">
        <v>8</v>
      </c>
      <c r="M25" s="6">
        <f t="shared" si="1"/>
        <v>181.5</v>
      </c>
      <c r="N25" s="2">
        <f t="shared" si="4"/>
        <v>629</v>
      </c>
      <c r="O25" s="15" t="s">
        <v>119</v>
      </c>
      <c r="P25" s="39">
        <v>14</v>
      </c>
      <c r="Q25" s="39">
        <v>117</v>
      </c>
      <c r="R25" s="39">
        <v>1</v>
      </c>
      <c r="S25" s="39">
        <v>0</v>
      </c>
      <c r="T25" s="6">
        <f t="shared" si="2"/>
        <v>126</v>
      </c>
      <c r="U25" s="95">
        <f t="shared" si="5"/>
        <v>501</v>
      </c>
    </row>
    <row r="26" spans="1:21" ht="24" customHeight="1" x14ac:dyDescent="0.2">
      <c r="A26" s="94" t="s">
        <v>37</v>
      </c>
      <c r="B26" s="39">
        <v>14</v>
      </c>
      <c r="C26" s="39">
        <v>79</v>
      </c>
      <c r="D26" s="39">
        <v>3</v>
      </c>
      <c r="E26" s="39">
        <v>3</v>
      </c>
      <c r="F26" s="6">
        <f t="shared" si="0"/>
        <v>99.5</v>
      </c>
      <c r="G26" s="2">
        <f t="shared" si="3"/>
        <v>348</v>
      </c>
      <c r="H26" s="15" t="s">
        <v>25</v>
      </c>
      <c r="I26" s="39">
        <v>56</v>
      </c>
      <c r="J26" s="39">
        <v>119</v>
      </c>
      <c r="K26" s="39">
        <v>3</v>
      </c>
      <c r="L26" s="39">
        <v>1</v>
      </c>
      <c r="M26" s="6">
        <f t="shared" si="1"/>
        <v>155.5</v>
      </c>
      <c r="N26" s="2">
        <f t="shared" si="4"/>
        <v>650.5</v>
      </c>
      <c r="O26" s="15" t="s">
        <v>120</v>
      </c>
      <c r="P26" s="39">
        <v>11</v>
      </c>
      <c r="Q26" s="39">
        <v>99</v>
      </c>
      <c r="R26" s="39">
        <v>2</v>
      </c>
      <c r="S26" s="39">
        <v>0</v>
      </c>
      <c r="T26" s="6">
        <f t="shared" si="2"/>
        <v>108.5</v>
      </c>
      <c r="U26" s="95">
        <f t="shared" si="5"/>
        <v>451</v>
      </c>
    </row>
    <row r="27" spans="1:21" ht="24" customHeight="1" x14ac:dyDescent="0.2">
      <c r="A27" s="94" t="s">
        <v>38</v>
      </c>
      <c r="B27" s="39">
        <v>7</v>
      </c>
      <c r="C27" s="39">
        <v>84</v>
      </c>
      <c r="D27" s="39">
        <v>1</v>
      </c>
      <c r="E27" s="39">
        <v>1</v>
      </c>
      <c r="F27" s="6">
        <f t="shared" si="0"/>
        <v>92</v>
      </c>
      <c r="G27" s="2">
        <f t="shared" si="3"/>
        <v>372.5</v>
      </c>
      <c r="H27" s="15" t="s">
        <v>26</v>
      </c>
      <c r="I27" s="39">
        <v>14</v>
      </c>
      <c r="J27" s="39">
        <v>94</v>
      </c>
      <c r="K27" s="39">
        <v>1</v>
      </c>
      <c r="L27" s="39">
        <v>0</v>
      </c>
      <c r="M27" s="6">
        <f t="shared" si="1"/>
        <v>103</v>
      </c>
      <c r="N27" s="2">
        <f t="shared" si="4"/>
        <v>597</v>
      </c>
      <c r="O27" s="15" t="s">
        <v>121</v>
      </c>
      <c r="P27" s="39">
        <v>13</v>
      </c>
      <c r="Q27" s="39">
        <v>92</v>
      </c>
      <c r="R27" s="39">
        <v>1</v>
      </c>
      <c r="S27" s="39">
        <v>0</v>
      </c>
      <c r="T27" s="6">
        <f t="shared" si="2"/>
        <v>100.5</v>
      </c>
      <c r="U27" s="95">
        <f t="shared" si="5"/>
        <v>450</v>
      </c>
    </row>
    <row r="28" spans="1:21" ht="24" customHeight="1" x14ac:dyDescent="0.2">
      <c r="A28" s="94" t="s">
        <v>39</v>
      </c>
      <c r="B28" s="39">
        <v>19</v>
      </c>
      <c r="C28" s="39">
        <v>74</v>
      </c>
      <c r="D28" s="39">
        <v>2</v>
      </c>
      <c r="E28" s="39">
        <v>0</v>
      </c>
      <c r="F28" s="6">
        <f t="shared" si="0"/>
        <v>87.5</v>
      </c>
      <c r="G28" s="2">
        <f t="shared" si="3"/>
        <v>367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440</v>
      </c>
      <c r="O28" s="15" t="s">
        <v>122</v>
      </c>
      <c r="P28" s="39">
        <v>9</v>
      </c>
      <c r="Q28" s="39">
        <v>87</v>
      </c>
      <c r="R28" s="39">
        <v>0</v>
      </c>
      <c r="S28" s="39">
        <v>0</v>
      </c>
      <c r="T28" s="6">
        <f t="shared" si="2"/>
        <v>91.5</v>
      </c>
      <c r="U28" s="95">
        <f t="shared" si="5"/>
        <v>426.5</v>
      </c>
    </row>
    <row r="29" spans="1:21" ht="24" customHeight="1" x14ac:dyDescent="0.2">
      <c r="A29" s="94" t="s">
        <v>40</v>
      </c>
      <c r="B29" s="39">
        <v>16</v>
      </c>
      <c r="C29" s="39">
        <v>78</v>
      </c>
      <c r="D29" s="39">
        <v>6</v>
      </c>
      <c r="E29" s="39">
        <v>1</v>
      </c>
      <c r="F29" s="6">
        <f t="shared" si="0"/>
        <v>100.5</v>
      </c>
      <c r="G29" s="2">
        <f t="shared" si="3"/>
        <v>379.5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258.5</v>
      </c>
      <c r="O29" s="15" t="s">
        <v>123</v>
      </c>
      <c r="P29" s="39">
        <v>7</v>
      </c>
      <c r="Q29" s="39">
        <v>76</v>
      </c>
      <c r="R29" s="39">
        <v>0</v>
      </c>
      <c r="S29" s="39">
        <v>0</v>
      </c>
      <c r="T29" s="6">
        <f t="shared" si="2"/>
        <v>79.5</v>
      </c>
      <c r="U29" s="95">
        <f t="shared" si="5"/>
        <v>380</v>
      </c>
    </row>
    <row r="30" spans="1:21" ht="24" customHeight="1" x14ac:dyDescent="0.2">
      <c r="A30" s="94" t="s">
        <v>103</v>
      </c>
      <c r="B30" s="39">
        <v>7</v>
      </c>
      <c r="C30" s="39">
        <v>103</v>
      </c>
      <c r="D30" s="39">
        <v>1</v>
      </c>
      <c r="E30" s="39">
        <v>0</v>
      </c>
      <c r="F30" s="6">
        <f t="shared" si="0"/>
        <v>108.5</v>
      </c>
      <c r="G30" s="2">
        <f t="shared" si="3"/>
        <v>388.5</v>
      </c>
      <c r="H30" s="16" t="s">
        <v>132</v>
      </c>
      <c r="I30" s="39">
        <v>12</v>
      </c>
      <c r="J30" s="39">
        <v>117</v>
      </c>
      <c r="K30" s="39">
        <v>2</v>
      </c>
      <c r="L30" s="39">
        <v>1</v>
      </c>
      <c r="M30" s="6">
        <f t="shared" si="1"/>
        <v>129.5</v>
      </c>
      <c r="N30" s="2">
        <f t="shared" si="4"/>
        <v>232.5</v>
      </c>
      <c r="O30" s="15" t="s">
        <v>124</v>
      </c>
      <c r="P30" s="99">
        <v>4</v>
      </c>
      <c r="Q30" s="99">
        <v>53</v>
      </c>
      <c r="R30" s="99">
        <v>0</v>
      </c>
      <c r="S30" s="99">
        <v>0</v>
      </c>
      <c r="T30" s="6">
        <f t="shared" si="2"/>
        <v>55</v>
      </c>
      <c r="U30" s="95">
        <f t="shared" si="5"/>
        <v>326.5</v>
      </c>
    </row>
    <row r="31" spans="1:21" ht="24" customHeight="1" thickBot="1" x14ac:dyDescent="0.25">
      <c r="A31" s="96" t="s">
        <v>104</v>
      </c>
      <c r="B31" s="40">
        <v>13</v>
      </c>
      <c r="C31" s="40">
        <v>95</v>
      </c>
      <c r="D31" s="40">
        <v>2</v>
      </c>
      <c r="E31" s="40">
        <v>1</v>
      </c>
      <c r="F31" s="7">
        <f t="shared" si="0"/>
        <v>108</v>
      </c>
      <c r="G31" s="3">
        <f t="shared" si="3"/>
        <v>404.5</v>
      </c>
      <c r="H31" s="17" t="s">
        <v>133</v>
      </c>
      <c r="I31" s="40">
        <v>16</v>
      </c>
      <c r="J31" s="40">
        <v>124</v>
      </c>
      <c r="K31" s="40">
        <v>4</v>
      </c>
      <c r="L31" s="40">
        <v>1</v>
      </c>
      <c r="M31" s="7">
        <f t="shared" si="1"/>
        <v>142.5</v>
      </c>
      <c r="N31" s="3">
        <f t="shared" si="4"/>
        <v>272</v>
      </c>
      <c r="O31" s="104" t="s">
        <v>125</v>
      </c>
      <c r="P31" s="40">
        <v>2</v>
      </c>
      <c r="Q31" s="40">
        <v>69</v>
      </c>
      <c r="R31" s="40">
        <v>0</v>
      </c>
      <c r="S31" s="40">
        <v>0</v>
      </c>
      <c r="T31" s="7">
        <f t="shared" si="2"/>
        <v>70</v>
      </c>
      <c r="U31" s="97">
        <f t="shared" si="5"/>
        <v>296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404.5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650.5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673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143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X29" sqref="X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90 - CR 51B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43098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1689.5</v>
      </c>
      <c r="O10" s="92" t="s">
        <v>131</v>
      </c>
      <c r="P10" s="91">
        <f>'G-1'!P10+'G-2'!P10+'G-3'!P10+'G-4'!P10</f>
        <v>78</v>
      </c>
      <c r="Q10" s="91">
        <f>'G-1'!Q10+'G-2'!Q10+'G-3'!Q10+'G-4'!Q10</f>
        <v>596</v>
      </c>
      <c r="R10" s="91">
        <f>'G-1'!R10+'G-2'!R10+'G-3'!R10+'G-4'!R10</f>
        <v>21</v>
      </c>
      <c r="S10" s="91">
        <f>'G-1'!S10+'G-2'!S10+'G-3'!S10+'G-4'!S10</f>
        <v>4</v>
      </c>
      <c r="T10" s="103">
        <f t="shared" ref="T10:T29" si="2">P10*0.5+Q10*1+R10*2+S10*2.5</f>
        <v>687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1148.5</v>
      </c>
      <c r="O11" s="15" t="s">
        <v>130</v>
      </c>
      <c r="P11" s="39">
        <f>'G-1'!P11+'G-2'!P11+'G-3'!P11+'G-4'!P11</f>
        <v>88</v>
      </c>
      <c r="Q11" s="39">
        <f>'G-1'!Q11+'G-2'!Q11+'G-3'!Q11+'G-4'!Q11</f>
        <v>594</v>
      </c>
      <c r="R11" s="39">
        <f>'G-1'!R11+'G-2'!R11+'G-3'!R11+'G-4'!R11</f>
        <v>21</v>
      </c>
      <c r="S11" s="39">
        <f>'G-1'!S11+'G-2'!S11+'G-3'!S11+'G-4'!S11</f>
        <v>6</v>
      </c>
      <c r="T11" s="6">
        <f t="shared" si="2"/>
        <v>695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81</v>
      </c>
      <c r="J12" s="39">
        <f>'G-1'!J12+'G-2'!J12+'G-3'!J12+'G-4'!J12</f>
        <v>482</v>
      </c>
      <c r="K12" s="39">
        <f>'G-1'!K12+'G-2'!K12+'G-3'!K12+'G-4'!K12</f>
        <v>24</v>
      </c>
      <c r="L12" s="39">
        <f>'G-1'!L12+'G-2'!L12+'G-3'!L12+'G-4'!L12</f>
        <v>8</v>
      </c>
      <c r="M12" s="6">
        <f t="shared" si="1"/>
        <v>590.5</v>
      </c>
      <c r="N12" s="100">
        <f>M12+M11+M10+F31</f>
        <v>1181.5</v>
      </c>
      <c r="O12" s="16" t="s">
        <v>29</v>
      </c>
      <c r="P12" s="39">
        <f>'G-1'!P12+'G-2'!P12+'G-3'!P12+'G-4'!P12</f>
        <v>92</v>
      </c>
      <c r="Q12" s="39">
        <f>'G-1'!Q12+'G-2'!Q12+'G-3'!Q12+'G-4'!Q12</f>
        <v>591</v>
      </c>
      <c r="R12" s="39">
        <f>'G-1'!R12+'G-2'!R12+'G-3'!R12+'G-4'!R12</f>
        <v>27</v>
      </c>
      <c r="S12" s="39">
        <f>'G-1'!S12+'G-2'!S12+'G-3'!S12+'G-4'!S12</f>
        <v>4</v>
      </c>
      <c r="T12" s="6">
        <f t="shared" si="2"/>
        <v>701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93</v>
      </c>
      <c r="J13" s="39">
        <f>'G-1'!J13+'G-2'!J13+'G-3'!J13+'G-4'!J13</f>
        <v>585</v>
      </c>
      <c r="K13" s="39">
        <f>'G-1'!K13+'G-2'!K13+'G-3'!K13+'G-4'!K13</f>
        <v>30</v>
      </c>
      <c r="L13" s="39">
        <f>'G-1'!L13+'G-2'!L13+'G-3'!L13+'G-4'!L13</f>
        <v>9</v>
      </c>
      <c r="M13" s="6">
        <f t="shared" si="1"/>
        <v>714</v>
      </c>
      <c r="N13" s="2">
        <f>M13+M12+M11+M10</f>
        <v>1304.5</v>
      </c>
      <c r="O13" s="16" t="s">
        <v>30</v>
      </c>
      <c r="P13" s="39">
        <f>'G-1'!P13+'G-2'!P13+'G-3'!P13+'G-4'!P13</f>
        <v>83</v>
      </c>
      <c r="Q13" s="39">
        <f>'G-1'!Q13+'G-2'!Q13+'G-3'!Q13+'G-4'!Q13</f>
        <v>569</v>
      </c>
      <c r="R13" s="39">
        <f>'G-1'!R13+'G-2'!R13+'G-3'!R13+'G-4'!R13</f>
        <v>23</v>
      </c>
      <c r="S13" s="39">
        <f>'G-1'!S13+'G-2'!S13+'G-3'!S13+'G-4'!S13</f>
        <v>3</v>
      </c>
      <c r="T13" s="6">
        <f t="shared" si="2"/>
        <v>664</v>
      </c>
      <c r="U13" s="95">
        <f>T13+T12+T11+T10</f>
        <v>2747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89</v>
      </c>
      <c r="J14" s="39">
        <f>'G-1'!J14+'G-2'!J14+'G-3'!J14+'G-4'!J14</f>
        <v>499</v>
      </c>
      <c r="K14" s="39">
        <f>'G-1'!K14+'G-2'!K14+'G-3'!K14+'G-4'!K14</f>
        <v>22</v>
      </c>
      <c r="L14" s="39">
        <f>'G-1'!L14+'G-2'!L14+'G-3'!L14+'G-4'!L14</f>
        <v>8</v>
      </c>
      <c r="M14" s="6">
        <f t="shared" si="1"/>
        <v>607.5</v>
      </c>
      <c r="N14" s="2">
        <f t="shared" ref="N14:N31" si="4">M14+M13+M12+M11</f>
        <v>1912</v>
      </c>
      <c r="O14" s="16" t="s">
        <v>8</v>
      </c>
      <c r="P14" s="39">
        <f>'G-1'!P14+'G-2'!P14+'G-3'!P14+'G-4'!P14</f>
        <v>90</v>
      </c>
      <c r="Q14" s="39">
        <f>'G-1'!Q14+'G-2'!Q14+'G-3'!Q14+'G-4'!Q14</f>
        <v>596</v>
      </c>
      <c r="R14" s="39">
        <f>'G-1'!R14+'G-2'!R14+'G-3'!R14+'G-4'!R14</f>
        <v>24</v>
      </c>
      <c r="S14" s="39">
        <f>'G-1'!S14+'G-2'!S14+'G-3'!S14+'G-4'!S14</f>
        <v>2</v>
      </c>
      <c r="T14" s="6">
        <f t="shared" si="2"/>
        <v>694</v>
      </c>
      <c r="U14" s="95">
        <f t="shared" ref="U14:U29" si="5">T14+T13+T12+T11</f>
        <v>2754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96</v>
      </c>
      <c r="J15" s="39">
        <f>'G-1'!J15+'G-2'!J15+'G-3'!J15+'G-4'!J15</f>
        <v>555</v>
      </c>
      <c r="K15" s="39">
        <f>'G-1'!K15+'G-2'!K15+'G-3'!K15+'G-4'!K15</f>
        <v>26</v>
      </c>
      <c r="L15" s="39">
        <f>'G-1'!L15+'G-2'!L15+'G-3'!L15+'G-4'!L15</f>
        <v>11</v>
      </c>
      <c r="M15" s="6">
        <f t="shared" si="1"/>
        <v>682.5</v>
      </c>
      <c r="N15" s="2">
        <f t="shared" si="4"/>
        <v>2594.5</v>
      </c>
      <c r="O15" s="15" t="s">
        <v>10</v>
      </c>
      <c r="P15" s="39">
        <f>'G-1'!P15+'G-2'!P15+'G-3'!P15+'G-4'!P15</f>
        <v>81</v>
      </c>
      <c r="Q15" s="39">
        <f>'G-1'!Q15+'G-2'!Q15+'G-3'!Q15+'G-4'!Q15</f>
        <v>596</v>
      </c>
      <c r="R15" s="39">
        <f>'G-1'!R15+'G-2'!R15+'G-3'!R15+'G-4'!R15</f>
        <v>16</v>
      </c>
      <c r="S15" s="39">
        <f>'G-1'!S15+'G-2'!S15+'G-3'!S15+'G-4'!S15</f>
        <v>5</v>
      </c>
      <c r="T15" s="6">
        <f t="shared" si="2"/>
        <v>681</v>
      </c>
      <c r="U15" s="95">
        <f t="shared" si="5"/>
        <v>2740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79</v>
      </c>
      <c r="J16" s="39">
        <f>'G-1'!J16+'G-2'!J16+'G-3'!J16+'G-4'!J16</f>
        <v>487</v>
      </c>
      <c r="K16" s="39">
        <f>'G-1'!K16+'G-2'!K16+'G-3'!K16+'G-4'!K16</f>
        <v>24</v>
      </c>
      <c r="L16" s="39">
        <f>'G-1'!L16+'G-2'!L16+'G-3'!L16+'G-4'!L16</f>
        <v>8</v>
      </c>
      <c r="M16" s="6">
        <f t="shared" si="1"/>
        <v>594.5</v>
      </c>
      <c r="N16" s="2">
        <f t="shared" si="4"/>
        <v>2598.5</v>
      </c>
      <c r="O16" s="15" t="s">
        <v>13</v>
      </c>
      <c r="P16" s="39">
        <f>'G-1'!P16+'G-2'!P16+'G-3'!P16+'G-4'!P16</f>
        <v>88</v>
      </c>
      <c r="Q16" s="39">
        <f>'G-1'!Q16+'G-2'!Q16+'G-3'!Q16+'G-4'!Q16</f>
        <v>540</v>
      </c>
      <c r="R16" s="39">
        <f>'G-1'!R16+'G-2'!R16+'G-3'!R16+'G-4'!R16</f>
        <v>19</v>
      </c>
      <c r="S16" s="39">
        <f>'G-1'!S16+'G-2'!S16+'G-3'!S16+'G-4'!S16</f>
        <v>2</v>
      </c>
      <c r="T16" s="6">
        <f t="shared" si="2"/>
        <v>627</v>
      </c>
      <c r="U16" s="95">
        <f t="shared" si="5"/>
        <v>2666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80</v>
      </c>
      <c r="J17" s="39">
        <f>'G-1'!J17+'G-2'!J17+'G-3'!J17+'G-4'!J17</f>
        <v>540</v>
      </c>
      <c r="K17" s="39">
        <f>'G-1'!K17+'G-2'!K17+'G-3'!K17+'G-4'!K17</f>
        <v>17</v>
      </c>
      <c r="L17" s="39">
        <f>'G-1'!L17+'G-2'!L17+'G-3'!L17+'G-4'!L17</f>
        <v>12</v>
      </c>
      <c r="M17" s="6">
        <f t="shared" si="1"/>
        <v>644</v>
      </c>
      <c r="N17" s="2">
        <f t="shared" si="4"/>
        <v>2528.5</v>
      </c>
      <c r="O17" s="15" t="s">
        <v>16</v>
      </c>
      <c r="P17" s="39">
        <f>'G-1'!P17+'G-2'!P17+'G-3'!P17+'G-4'!P17</f>
        <v>71</v>
      </c>
      <c r="Q17" s="39">
        <f>'G-1'!Q17+'G-2'!Q17+'G-3'!Q17+'G-4'!Q17</f>
        <v>622</v>
      </c>
      <c r="R17" s="39">
        <f>'G-1'!R17+'G-2'!R17+'G-3'!R17+'G-4'!R17</f>
        <v>23</v>
      </c>
      <c r="S17" s="39">
        <f>'G-1'!S17+'G-2'!S17+'G-3'!S17+'G-4'!S17</f>
        <v>1</v>
      </c>
      <c r="T17" s="6">
        <f t="shared" si="2"/>
        <v>706</v>
      </c>
      <c r="U17" s="95">
        <f t="shared" si="5"/>
        <v>2708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79</v>
      </c>
      <c r="J18" s="39">
        <f>'G-1'!J18+'G-2'!J18+'G-3'!J18+'G-4'!J18</f>
        <v>553</v>
      </c>
      <c r="K18" s="39">
        <f>'G-1'!K18+'G-2'!K18+'G-3'!K18+'G-4'!K18</f>
        <v>24</v>
      </c>
      <c r="L18" s="39">
        <f>'G-1'!L18+'G-2'!L18+'G-3'!L18+'G-4'!L18</f>
        <v>10</v>
      </c>
      <c r="M18" s="6">
        <f t="shared" si="1"/>
        <v>665.5</v>
      </c>
      <c r="N18" s="2">
        <f t="shared" si="4"/>
        <v>2586.5</v>
      </c>
      <c r="O18" s="15" t="s">
        <v>41</v>
      </c>
      <c r="P18" s="39">
        <f>'G-1'!P18+'G-2'!P18+'G-3'!P18+'G-4'!P18</f>
        <v>65</v>
      </c>
      <c r="Q18" s="39">
        <f>'G-1'!Q18+'G-2'!Q18+'G-3'!Q18+'G-4'!Q18</f>
        <v>582</v>
      </c>
      <c r="R18" s="39">
        <f>'G-1'!R18+'G-2'!R18+'G-3'!R18+'G-4'!R18</f>
        <v>16</v>
      </c>
      <c r="S18" s="39">
        <f>'G-1'!S18+'G-2'!S18+'G-3'!S18+'G-4'!S18</f>
        <v>2</v>
      </c>
      <c r="T18" s="6">
        <f t="shared" si="2"/>
        <v>651.5</v>
      </c>
      <c r="U18" s="95">
        <f t="shared" si="5"/>
        <v>2665.5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85</v>
      </c>
      <c r="J19" s="39">
        <f>'G-1'!J19+'G-2'!J19+'G-3'!J19+'G-4'!J19</f>
        <v>531</v>
      </c>
      <c r="K19" s="39">
        <f>'G-1'!K19+'G-2'!K19+'G-3'!K19+'G-4'!K19</f>
        <v>23</v>
      </c>
      <c r="L19" s="39">
        <f>'G-1'!L19+'G-2'!L19+'G-3'!L19+'G-4'!L19</f>
        <v>9</v>
      </c>
      <c r="M19" s="6">
        <f t="shared" si="1"/>
        <v>642</v>
      </c>
      <c r="N19" s="2">
        <f t="shared" si="4"/>
        <v>2546</v>
      </c>
      <c r="O19" s="15" t="s">
        <v>42</v>
      </c>
      <c r="P19" s="39">
        <f>'G-1'!P19+'G-2'!P19+'G-3'!P19+'G-4'!P19</f>
        <v>70</v>
      </c>
      <c r="Q19" s="39">
        <f>'G-1'!Q19+'G-2'!Q19+'G-3'!Q19+'G-4'!Q19</f>
        <v>578</v>
      </c>
      <c r="R19" s="39">
        <f>'G-1'!R19+'G-2'!R19+'G-3'!R19+'G-4'!R19</f>
        <v>19</v>
      </c>
      <c r="S19" s="39">
        <f>'G-1'!S19+'G-2'!S19+'G-3'!S19+'G-4'!S19</f>
        <v>1</v>
      </c>
      <c r="T19" s="6">
        <f t="shared" si="2"/>
        <v>653.5</v>
      </c>
      <c r="U19" s="95">
        <f t="shared" si="5"/>
        <v>2638</v>
      </c>
    </row>
    <row r="20" spans="1:21" ht="24" customHeight="1" x14ac:dyDescent="0.2">
      <c r="A20" s="94" t="s">
        <v>11</v>
      </c>
      <c r="B20" s="39">
        <f>'G-1'!B20+'G-2'!B20+'G-3'!B20+'G-4'!B20</f>
        <v>53</v>
      </c>
      <c r="C20" s="39">
        <f>'G-1'!C20+'G-2'!C20+'G-3'!C20+'G-4'!C20</f>
        <v>270</v>
      </c>
      <c r="D20" s="39">
        <f>'G-1'!D20+'G-2'!D20+'G-3'!D20+'G-4'!D20</f>
        <v>16</v>
      </c>
      <c r="E20" s="39">
        <f>'G-1'!E20+'G-2'!E20+'G-3'!E20+'G-4'!E20</f>
        <v>5</v>
      </c>
      <c r="F20" s="6">
        <f t="shared" si="0"/>
        <v>341</v>
      </c>
      <c r="G20" s="2">
        <f t="shared" si="3"/>
        <v>341</v>
      </c>
      <c r="H20" s="15" t="s">
        <v>12</v>
      </c>
      <c r="I20" s="39">
        <f>'G-1'!I20+'G-2'!I20+'G-3'!I20+'G-4'!I20</f>
        <v>79</v>
      </c>
      <c r="J20" s="39">
        <f>'G-1'!J20+'G-2'!J20+'G-3'!J20+'G-4'!J20</f>
        <v>515</v>
      </c>
      <c r="K20" s="39">
        <f>'G-1'!K20+'G-2'!K20+'G-3'!K20+'G-4'!K20</f>
        <v>21</v>
      </c>
      <c r="L20" s="39">
        <f>'G-1'!L20+'G-2'!L20+'G-3'!L20+'G-4'!L20</f>
        <v>6</v>
      </c>
      <c r="M20" s="6">
        <f t="shared" si="1"/>
        <v>611.5</v>
      </c>
      <c r="N20" s="2">
        <f t="shared" si="4"/>
        <v>2563</v>
      </c>
      <c r="O20" s="15" t="s">
        <v>109</v>
      </c>
      <c r="P20" s="39">
        <f>'G-1'!P20+'G-2'!P20+'G-3'!P20+'G-4'!P20</f>
        <v>68</v>
      </c>
      <c r="Q20" s="39">
        <f>'G-1'!Q20+'G-2'!Q20+'G-3'!Q20+'G-4'!Q20</f>
        <v>560</v>
      </c>
      <c r="R20" s="39">
        <f>'G-1'!R20+'G-2'!R20+'G-3'!R20+'G-4'!R20</f>
        <v>24</v>
      </c>
      <c r="S20" s="39">
        <f>'G-1'!S20+'G-2'!S20+'G-3'!S20+'G-4'!S20</f>
        <v>1</v>
      </c>
      <c r="T20" s="6">
        <f t="shared" si="2"/>
        <v>644.5</v>
      </c>
      <c r="U20" s="95">
        <f t="shared" si="5"/>
        <v>2655.5</v>
      </c>
    </row>
    <row r="21" spans="1:21" ht="24" customHeight="1" x14ac:dyDescent="0.2">
      <c r="A21" s="94" t="s">
        <v>14</v>
      </c>
      <c r="B21" s="39">
        <f>'G-1'!B21+'G-2'!B21+'G-3'!B21+'G-4'!B21</f>
        <v>53</v>
      </c>
      <c r="C21" s="39">
        <f>'G-1'!C21+'G-2'!C21+'G-3'!C21+'G-4'!C21</f>
        <v>305</v>
      </c>
      <c r="D21" s="39">
        <f>'G-1'!D21+'G-2'!D21+'G-3'!D21+'G-4'!D21</f>
        <v>24</v>
      </c>
      <c r="E21" s="39">
        <f>'G-1'!E21+'G-2'!E21+'G-3'!E21+'G-4'!E21</f>
        <v>4</v>
      </c>
      <c r="F21" s="6">
        <f t="shared" si="0"/>
        <v>389.5</v>
      </c>
      <c r="G21" s="2">
        <f t="shared" si="3"/>
        <v>730.5</v>
      </c>
      <c r="H21" s="15" t="s">
        <v>15</v>
      </c>
      <c r="I21" s="39">
        <f>'G-1'!I21+'G-2'!I21+'G-3'!I21+'G-4'!I21</f>
        <v>85</v>
      </c>
      <c r="J21" s="39">
        <f>'G-1'!J21+'G-2'!J21+'G-3'!J21+'G-4'!J21</f>
        <v>537</v>
      </c>
      <c r="K21" s="39">
        <f>'G-1'!K21+'G-2'!K21+'G-3'!K21+'G-4'!K21</f>
        <v>23</v>
      </c>
      <c r="L21" s="39">
        <f>'G-1'!L21+'G-2'!L21+'G-3'!L21+'G-4'!L21</f>
        <v>8</v>
      </c>
      <c r="M21" s="6">
        <f t="shared" si="1"/>
        <v>645.5</v>
      </c>
      <c r="N21" s="2">
        <f t="shared" si="4"/>
        <v>2564.5</v>
      </c>
      <c r="O21" s="15" t="s">
        <v>110</v>
      </c>
      <c r="P21" s="39">
        <f>'G-1'!P21+'G-2'!P21+'G-3'!P21+'G-4'!P21</f>
        <v>66</v>
      </c>
      <c r="Q21" s="39">
        <f>'G-1'!Q21+'G-2'!Q21+'G-3'!Q21+'G-4'!Q21</f>
        <v>564</v>
      </c>
      <c r="R21" s="39">
        <f>'G-1'!R21+'G-2'!R21+'G-3'!R21+'G-4'!R21</f>
        <v>16</v>
      </c>
      <c r="S21" s="39">
        <f>'G-1'!S21+'G-2'!S21+'G-3'!S21+'G-4'!S21</f>
        <v>1</v>
      </c>
      <c r="T21" s="6">
        <f t="shared" si="2"/>
        <v>631.5</v>
      </c>
      <c r="U21" s="95">
        <f t="shared" si="5"/>
        <v>2581</v>
      </c>
    </row>
    <row r="22" spans="1:21" ht="24" customHeight="1" x14ac:dyDescent="0.2">
      <c r="A22" s="94" t="s">
        <v>17</v>
      </c>
      <c r="B22" s="39">
        <f>'G-1'!B22+'G-2'!B22+'G-3'!B22+'G-4'!B22</f>
        <v>61</v>
      </c>
      <c r="C22" s="39">
        <f>'G-1'!C22+'G-2'!C22+'G-3'!C22+'G-4'!C22</f>
        <v>361</v>
      </c>
      <c r="D22" s="39">
        <f>'G-1'!D22+'G-2'!D22+'G-3'!D22+'G-4'!D22</f>
        <v>28</v>
      </c>
      <c r="E22" s="39">
        <f>'G-1'!E22+'G-2'!E22+'G-3'!E22+'G-4'!E22</f>
        <v>4</v>
      </c>
      <c r="F22" s="6">
        <f t="shared" si="0"/>
        <v>457.5</v>
      </c>
      <c r="G22" s="2">
        <f t="shared" si="3"/>
        <v>1188</v>
      </c>
      <c r="H22" s="15" t="s">
        <v>18</v>
      </c>
      <c r="I22" s="39">
        <f>'G-1'!I22+'G-2'!I22+'G-3'!I22+'G-4'!I22</f>
        <v>85</v>
      </c>
      <c r="J22" s="39">
        <f>'G-1'!J22+'G-2'!J22+'G-3'!J22+'G-4'!J22</f>
        <v>540</v>
      </c>
      <c r="K22" s="39">
        <f>'G-1'!K22+'G-2'!K22+'G-3'!K22+'G-4'!K22</f>
        <v>18</v>
      </c>
      <c r="L22" s="39">
        <f>'G-1'!L22+'G-2'!L22+'G-3'!L22+'G-4'!L22</f>
        <v>8</v>
      </c>
      <c r="M22" s="6">
        <f t="shared" si="1"/>
        <v>638.5</v>
      </c>
      <c r="N22" s="2">
        <f t="shared" si="4"/>
        <v>2537.5</v>
      </c>
      <c r="O22" s="15" t="s">
        <v>111</v>
      </c>
      <c r="P22" s="39">
        <f>'G-1'!P22+'G-2'!P22+'G-3'!P22+'G-4'!P22</f>
        <v>83</v>
      </c>
      <c r="Q22" s="39">
        <f>'G-1'!Q22+'G-2'!Q22+'G-3'!Q22+'G-4'!Q22</f>
        <v>617</v>
      </c>
      <c r="R22" s="39">
        <f>'G-1'!R22+'G-2'!R22+'G-3'!R22+'G-4'!R22</f>
        <v>20</v>
      </c>
      <c r="S22" s="39">
        <f>'G-1'!S22+'G-2'!S22+'G-3'!S22+'G-4'!S22</f>
        <v>2</v>
      </c>
      <c r="T22" s="6">
        <f t="shared" si="2"/>
        <v>703.5</v>
      </c>
      <c r="U22" s="95">
        <f t="shared" si="5"/>
        <v>2633</v>
      </c>
    </row>
    <row r="23" spans="1:21" ht="24" customHeight="1" x14ac:dyDescent="0.2">
      <c r="A23" s="94" t="s">
        <v>19</v>
      </c>
      <c r="B23" s="39">
        <f>'G-1'!B23+'G-2'!B23+'G-3'!B23+'G-4'!B23</f>
        <v>61</v>
      </c>
      <c r="C23" s="39">
        <f>'G-1'!C23+'G-2'!C23+'G-3'!C23+'G-4'!C23</f>
        <v>336</v>
      </c>
      <c r="D23" s="39">
        <f>'G-1'!D23+'G-2'!D23+'G-3'!D23+'G-4'!D23</f>
        <v>26</v>
      </c>
      <c r="E23" s="39">
        <f>'G-1'!E23+'G-2'!E23+'G-3'!E23+'G-4'!E23</f>
        <v>7</v>
      </c>
      <c r="F23" s="6">
        <f t="shared" si="0"/>
        <v>436</v>
      </c>
      <c r="G23" s="2">
        <f t="shared" si="3"/>
        <v>1624</v>
      </c>
      <c r="H23" s="15" t="s">
        <v>20</v>
      </c>
      <c r="I23" s="39">
        <f>'G-1'!I23+'G-2'!I23+'G-3'!I23+'G-4'!I23</f>
        <v>104</v>
      </c>
      <c r="J23" s="39">
        <f>'G-1'!J23+'G-2'!J23+'G-3'!J23+'G-4'!J23</f>
        <v>559</v>
      </c>
      <c r="K23" s="39">
        <f>'G-1'!K23+'G-2'!K23+'G-3'!K23+'G-4'!K23</f>
        <v>22</v>
      </c>
      <c r="L23" s="39">
        <f>'G-1'!L23+'G-2'!L23+'G-3'!L23+'G-4'!L23</f>
        <v>5</v>
      </c>
      <c r="M23" s="6">
        <f t="shared" si="1"/>
        <v>667.5</v>
      </c>
      <c r="N23" s="2">
        <f t="shared" si="4"/>
        <v>2563</v>
      </c>
      <c r="O23" s="15" t="s">
        <v>112</v>
      </c>
      <c r="P23" s="39">
        <f>'G-1'!P23+'G-2'!P23+'G-3'!P23+'G-4'!P23</f>
        <v>65</v>
      </c>
      <c r="Q23" s="39">
        <f>'G-1'!Q23+'G-2'!Q23+'G-3'!Q23+'G-4'!Q23</f>
        <v>516</v>
      </c>
      <c r="R23" s="39">
        <f>'G-1'!R23+'G-2'!R23+'G-3'!R23+'G-4'!R23</f>
        <v>26</v>
      </c>
      <c r="S23" s="39">
        <f>'G-1'!S23+'G-2'!S23+'G-3'!S23+'G-4'!S23</f>
        <v>1</v>
      </c>
      <c r="T23" s="6">
        <f t="shared" si="2"/>
        <v>603</v>
      </c>
      <c r="U23" s="95">
        <f t="shared" si="5"/>
        <v>2582.5</v>
      </c>
    </row>
    <row r="24" spans="1:21" ht="24" customHeight="1" x14ac:dyDescent="0.2">
      <c r="A24" s="94" t="s">
        <v>21</v>
      </c>
      <c r="B24" s="39">
        <f>'G-1'!B24+'G-2'!B24+'G-3'!B24+'G-4'!B24</f>
        <v>68</v>
      </c>
      <c r="C24" s="39">
        <f>'G-1'!C24+'G-2'!C24+'G-3'!C24+'G-4'!C24</f>
        <v>354</v>
      </c>
      <c r="D24" s="39">
        <f>'G-1'!D24+'G-2'!D24+'G-3'!D24+'G-4'!D24</f>
        <v>25</v>
      </c>
      <c r="E24" s="39">
        <f>'G-1'!E24+'G-2'!E24+'G-3'!E24+'G-4'!E24</f>
        <v>6</v>
      </c>
      <c r="F24" s="6">
        <f t="shared" si="0"/>
        <v>453</v>
      </c>
      <c r="G24" s="2">
        <f t="shared" si="3"/>
        <v>1736</v>
      </c>
      <c r="H24" s="15" t="s">
        <v>22</v>
      </c>
      <c r="I24" s="39">
        <f>'G-1'!I24+'G-2'!I24+'G-3'!I24+'G-4'!I24</f>
        <v>111</v>
      </c>
      <c r="J24" s="39">
        <f>'G-1'!J24+'G-2'!J24+'G-3'!J24+'G-4'!J24</f>
        <v>562</v>
      </c>
      <c r="K24" s="39">
        <f>'G-1'!K24+'G-2'!K24+'G-3'!K24+'G-4'!K24</f>
        <v>24</v>
      </c>
      <c r="L24" s="39">
        <f>'G-1'!L24+'G-2'!L24+'G-3'!L24+'G-4'!L24</f>
        <v>9</v>
      </c>
      <c r="M24" s="6">
        <f t="shared" si="1"/>
        <v>688</v>
      </c>
      <c r="N24" s="2">
        <f t="shared" si="4"/>
        <v>2639.5</v>
      </c>
      <c r="O24" s="15" t="s">
        <v>118</v>
      </c>
      <c r="P24" s="39">
        <f>'G-1'!P24+'G-2'!P24+'G-3'!P24+'G-4'!P24</f>
        <v>73</v>
      </c>
      <c r="Q24" s="39">
        <f>'G-1'!Q24+'G-2'!Q24+'G-3'!Q24+'G-4'!Q24</f>
        <v>551</v>
      </c>
      <c r="R24" s="39">
        <f>'G-1'!R24+'G-2'!R24+'G-3'!R24+'G-4'!R24</f>
        <v>17</v>
      </c>
      <c r="S24" s="39">
        <f>'G-1'!S24+'G-2'!S24+'G-3'!S24+'G-4'!S24</f>
        <v>6</v>
      </c>
      <c r="T24" s="6">
        <f t="shared" si="2"/>
        <v>636.5</v>
      </c>
      <c r="U24" s="95">
        <f t="shared" si="5"/>
        <v>2574.5</v>
      </c>
    </row>
    <row r="25" spans="1:21" ht="24" customHeight="1" x14ac:dyDescent="0.2">
      <c r="A25" s="94" t="s">
        <v>23</v>
      </c>
      <c r="B25" s="39">
        <f>'G-1'!B25+'G-2'!B25+'G-3'!B25+'G-4'!B25</f>
        <v>70</v>
      </c>
      <c r="C25" s="39">
        <f>'G-1'!C25+'G-2'!C25+'G-3'!C25+'G-4'!C25</f>
        <v>370</v>
      </c>
      <c r="D25" s="39">
        <f>'G-1'!D25+'G-2'!D25+'G-3'!D25+'G-4'!D25</f>
        <v>34</v>
      </c>
      <c r="E25" s="39">
        <f>'G-1'!E25+'G-2'!E25+'G-3'!E25+'G-4'!E25</f>
        <v>8</v>
      </c>
      <c r="F25" s="6">
        <f t="shared" si="0"/>
        <v>493</v>
      </c>
      <c r="G25" s="2">
        <f t="shared" si="3"/>
        <v>1839.5</v>
      </c>
      <c r="H25" s="15" t="s">
        <v>24</v>
      </c>
      <c r="I25" s="39">
        <f>'G-1'!I25+'G-2'!I25+'G-3'!I25+'G-4'!I25</f>
        <v>123</v>
      </c>
      <c r="J25" s="39">
        <f>'G-1'!J25+'G-2'!J25+'G-3'!J25+'G-4'!J25</f>
        <v>584</v>
      </c>
      <c r="K25" s="39">
        <f>'G-1'!K25+'G-2'!K25+'G-3'!K25+'G-4'!K25</f>
        <v>20</v>
      </c>
      <c r="L25" s="39">
        <f>'G-1'!L25+'G-2'!L25+'G-3'!L25+'G-4'!L25</f>
        <v>14</v>
      </c>
      <c r="M25" s="6">
        <f t="shared" si="1"/>
        <v>720.5</v>
      </c>
      <c r="N25" s="2">
        <f t="shared" si="4"/>
        <v>2714.5</v>
      </c>
      <c r="O25" s="15" t="s">
        <v>119</v>
      </c>
      <c r="P25" s="39">
        <f>'G-1'!P25+'G-2'!P25+'G-3'!P25+'G-4'!P25</f>
        <v>68</v>
      </c>
      <c r="Q25" s="39">
        <f>'G-1'!Q25+'G-2'!Q25+'G-3'!Q25+'G-4'!Q25</f>
        <v>550</v>
      </c>
      <c r="R25" s="39">
        <f>'G-1'!R25+'G-2'!R25+'G-3'!R25+'G-4'!R25</f>
        <v>17</v>
      </c>
      <c r="S25" s="39">
        <f>'G-1'!S25+'G-2'!S25+'G-3'!S25+'G-4'!S25</f>
        <v>4</v>
      </c>
      <c r="T25" s="6">
        <f t="shared" si="2"/>
        <v>628</v>
      </c>
      <c r="U25" s="95">
        <f t="shared" si="5"/>
        <v>2571</v>
      </c>
    </row>
    <row r="26" spans="1:21" ht="24" customHeight="1" x14ac:dyDescent="0.2">
      <c r="A26" s="94" t="s">
        <v>37</v>
      </c>
      <c r="B26" s="39">
        <f>'G-1'!B26+'G-2'!B26+'G-3'!B26+'G-4'!B26</f>
        <v>60</v>
      </c>
      <c r="C26" s="39">
        <f>'G-1'!C26+'G-2'!C26+'G-3'!C26+'G-4'!C26</f>
        <v>365</v>
      </c>
      <c r="D26" s="39">
        <f>'G-1'!D26+'G-2'!D26+'G-3'!D26+'G-4'!D26</f>
        <v>20</v>
      </c>
      <c r="E26" s="39">
        <f>'G-1'!E26+'G-2'!E26+'G-3'!E26+'G-4'!E26</f>
        <v>7</v>
      </c>
      <c r="F26" s="6">
        <f t="shared" si="0"/>
        <v>452.5</v>
      </c>
      <c r="G26" s="2">
        <f t="shared" si="3"/>
        <v>1834.5</v>
      </c>
      <c r="H26" s="15" t="s">
        <v>25</v>
      </c>
      <c r="I26" s="39">
        <f>'G-1'!I26+'G-2'!I26+'G-3'!I26+'G-4'!I26</f>
        <v>134</v>
      </c>
      <c r="J26" s="39">
        <f>'G-1'!J26+'G-2'!J26+'G-3'!J26+'G-4'!J26</f>
        <v>546</v>
      </c>
      <c r="K26" s="39">
        <f>'G-1'!K26+'G-2'!K26+'G-3'!K26+'G-4'!K26</f>
        <v>20</v>
      </c>
      <c r="L26" s="39">
        <f>'G-1'!L26+'G-2'!L26+'G-3'!L26+'G-4'!L26</f>
        <v>5</v>
      </c>
      <c r="M26" s="6">
        <f t="shared" si="1"/>
        <v>665.5</v>
      </c>
      <c r="N26" s="2">
        <f t="shared" si="4"/>
        <v>2741.5</v>
      </c>
      <c r="O26" s="15" t="s">
        <v>120</v>
      </c>
      <c r="P26" s="39">
        <f>'G-1'!P26+'G-2'!P26+'G-3'!P26+'G-4'!P26</f>
        <v>74</v>
      </c>
      <c r="Q26" s="39">
        <f>'G-1'!Q26+'G-2'!Q26+'G-3'!Q26+'G-4'!Q26</f>
        <v>503</v>
      </c>
      <c r="R26" s="39">
        <f>'G-1'!R26+'G-2'!R26+'G-3'!R26+'G-4'!R26</f>
        <v>15</v>
      </c>
      <c r="S26" s="39">
        <f>'G-1'!S26+'G-2'!S26+'G-3'!S26+'G-4'!S26</f>
        <v>0</v>
      </c>
      <c r="T26" s="6">
        <f t="shared" si="2"/>
        <v>570</v>
      </c>
      <c r="U26" s="95">
        <f t="shared" si="5"/>
        <v>2437.5</v>
      </c>
    </row>
    <row r="27" spans="1:21" ht="24" customHeight="1" x14ac:dyDescent="0.2">
      <c r="A27" s="94" t="s">
        <v>38</v>
      </c>
      <c r="B27" s="39">
        <f>'G-1'!B27+'G-2'!B27+'G-3'!B27+'G-4'!B27</f>
        <v>53</v>
      </c>
      <c r="C27" s="39">
        <f>'G-1'!C27+'G-2'!C27+'G-3'!C27+'G-4'!C27</f>
        <v>381</v>
      </c>
      <c r="D27" s="39">
        <f>'G-1'!D27+'G-2'!D27+'G-3'!D27+'G-4'!D27</f>
        <v>27</v>
      </c>
      <c r="E27" s="39">
        <f>'G-1'!E27+'G-2'!E27+'G-3'!E27+'G-4'!E27</f>
        <v>6</v>
      </c>
      <c r="F27" s="6">
        <f t="shared" si="0"/>
        <v>476.5</v>
      </c>
      <c r="G27" s="2">
        <f t="shared" si="3"/>
        <v>1875</v>
      </c>
      <c r="H27" s="15" t="s">
        <v>26</v>
      </c>
      <c r="I27" s="39">
        <f>'G-1'!I27+'G-2'!I27+'G-3'!I27+'G-4'!I27</f>
        <v>93</v>
      </c>
      <c r="J27" s="39">
        <f>'G-1'!J27+'G-2'!J27+'G-3'!J27+'G-4'!J27</f>
        <v>557</v>
      </c>
      <c r="K27" s="39">
        <f>'G-1'!K27+'G-2'!K27+'G-3'!K27+'G-4'!K27</f>
        <v>17</v>
      </c>
      <c r="L27" s="39">
        <f>'G-1'!L27+'G-2'!L27+'G-3'!L27+'G-4'!L27</f>
        <v>7</v>
      </c>
      <c r="M27" s="6">
        <f t="shared" si="1"/>
        <v>655</v>
      </c>
      <c r="N27" s="2">
        <f t="shared" si="4"/>
        <v>2729</v>
      </c>
      <c r="O27" s="15" t="s">
        <v>121</v>
      </c>
      <c r="P27" s="39">
        <f>'G-1'!P27+'G-2'!P27+'G-3'!P27+'G-4'!P27</f>
        <v>62</v>
      </c>
      <c r="Q27" s="39">
        <f>'G-1'!Q27+'G-2'!Q27+'G-3'!Q27+'G-4'!Q27</f>
        <v>509</v>
      </c>
      <c r="R27" s="39">
        <f>'G-1'!R27+'G-2'!R27+'G-3'!R27+'G-4'!R27</f>
        <v>12</v>
      </c>
      <c r="S27" s="39">
        <f>'G-1'!S27+'G-2'!S27+'G-3'!S27+'G-4'!S27</f>
        <v>1</v>
      </c>
      <c r="T27" s="6">
        <f t="shared" si="2"/>
        <v>566.5</v>
      </c>
      <c r="U27" s="95">
        <f t="shared" si="5"/>
        <v>2401</v>
      </c>
    </row>
    <row r="28" spans="1:21" ht="24" customHeight="1" x14ac:dyDescent="0.2">
      <c r="A28" s="94" t="s">
        <v>39</v>
      </c>
      <c r="B28" s="39">
        <f>'G-1'!B28+'G-2'!B28+'G-3'!B28+'G-4'!B28</f>
        <v>74</v>
      </c>
      <c r="C28" s="39">
        <f>'G-1'!C28+'G-2'!C28+'G-3'!C28+'G-4'!C28</f>
        <v>401</v>
      </c>
      <c r="D28" s="39">
        <f>'G-1'!D28+'G-2'!D28+'G-3'!D28+'G-4'!D28</f>
        <v>31</v>
      </c>
      <c r="E28" s="39">
        <f>'G-1'!E28+'G-2'!E28+'G-3'!E28+'G-4'!E28</f>
        <v>6</v>
      </c>
      <c r="F28" s="6">
        <f t="shared" si="0"/>
        <v>515</v>
      </c>
      <c r="G28" s="2">
        <f t="shared" si="3"/>
        <v>1937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2041</v>
      </c>
      <c r="O28" s="15" t="s">
        <v>122</v>
      </c>
      <c r="P28" s="39">
        <f>'G-1'!P28+'G-2'!P28+'G-3'!P28+'G-4'!P28</f>
        <v>60</v>
      </c>
      <c r="Q28" s="39">
        <f>'G-1'!Q28+'G-2'!Q28+'G-3'!Q28+'G-4'!Q28</f>
        <v>515</v>
      </c>
      <c r="R28" s="39">
        <f>'G-1'!R28+'G-2'!R28+'G-3'!R28+'G-4'!R28</f>
        <v>16</v>
      </c>
      <c r="S28" s="39">
        <f>'G-1'!S28+'G-2'!S28+'G-3'!S28+'G-4'!S28</f>
        <v>0</v>
      </c>
      <c r="T28" s="6">
        <f t="shared" si="2"/>
        <v>577</v>
      </c>
      <c r="U28" s="95">
        <f t="shared" si="5"/>
        <v>2341.5</v>
      </c>
    </row>
    <row r="29" spans="1:21" ht="24" customHeight="1" x14ac:dyDescent="0.2">
      <c r="A29" s="94" t="s">
        <v>40</v>
      </c>
      <c r="B29" s="39">
        <f>'G-1'!B29+'G-2'!B29+'G-3'!B29+'G-4'!B29</f>
        <v>90</v>
      </c>
      <c r="C29" s="39">
        <f>'G-1'!C29+'G-2'!C29+'G-3'!C29+'G-4'!C29</f>
        <v>408</v>
      </c>
      <c r="D29" s="39">
        <f>'G-1'!D29+'G-2'!D29+'G-3'!D29+'G-4'!D29</f>
        <v>34</v>
      </c>
      <c r="E29" s="39">
        <f>'G-1'!E29+'G-2'!E29+'G-3'!E29+'G-4'!E29</f>
        <v>8</v>
      </c>
      <c r="F29" s="6">
        <f t="shared" si="0"/>
        <v>541</v>
      </c>
      <c r="G29" s="2">
        <f t="shared" si="3"/>
        <v>1985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1320.5</v>
      </c>
      <c r="O29" s="15" t="s">
        <v>123</v>
      </c>
      <c r="P29" s="39">
        <f>'G-1'!P29+'G-2'!P29+'G-3'!P29+'G-4'!P29</f>
        <v>44</v>
      </c>
      <c r="Q29" s="39">
        <f>'G-1'!Q29+'G-2'!Q29+'G-3'!Q29+'G-4'!Q29</f>
        <v>449</v>
      </c>
      <c r="R29" s="39">
        <f>'G-1'!R29+'G-2'!R29+'G-3'!R29+'G-4'!R29</f>
        <v>10</v>
      </c>
      <c r="S29" s="39">
        <f>'G-1'!S29+'G-2'!S29+'G-3'!S29+'G-4'!S29</f>
        <v>0</v>
      </c>
      <c r="T29" s="6">
        <f t="shared" si="2"/>
        <v>491</v>
      </c>
      <c r="U29" s="95">
        <f t="shared" si="5"/>
        <v>2204.5</v>
      </c>
    </row>
    <row r="30" spans="1:21" ht="24" customHeight="1" x14ac:dyDescent="0.2">
      <c r="A30" s="94" t="s">
        <v>103</v>
      </c>
      <c r="B30" s="39">
        <f>'G-1'!B30+'G-2'!B30+'G-3'!B30+'G-4'!B30</f>
        <v>70</v>
      </c>
      <c r="C30" s="39">
        <f>'G-1'!C30+'G-2'!C30+'G-3'!C30+'G-4'!C30</f>
        <v>447</v>
      </c>
      <c r="D30" s="39">
        <f>'G-1'!D30+'G-2'!D30+'G-3'!D30+'G-4'!D30</f>
        <v>24</v>
      </c>
      <c r="E30" s="39">
        <f>'G-1'!E30+'G-2'!E30+'G-3'!E30+'G-4'!E30</f>
        <v>11</v>
      </c>
      <c r="F30" s="6">
        <f t="shared" si="0"/>
        <v>557.5</v>
      </c>
      <c r="G30" s="2">
        <f t="shared" si="3"/>
        <v>2090</v>
      </c>
      <c r="H30" s="16" t="s">
        <v>132</v>
      </c>
      <c r="I30" s="39">
        <f>'G-1'!I30+'G-2'!I30+'G-3'!I30+'G-4'!I30</f>
        <v>81</v>
      </c>
      <c r="J30" s="39">
        <f>'G-1'!J30+'G-2'!J30+'G-3'!J30+'G-4'!J30</f>
        <v>585</v>
      </c>
      <c r="K30" s="39">
        <f>'G-1'!K30+'G-2'!K30+'G-3'!K30+'G-4'!K30</f>
        <v>23</v>
      </c>
      <c r="L30" s="39">
        <f>'G-1'!L30+'G-2'!L30+'G-3'!L30+'G-4'!L30</f>
        <v>8</v>
      </c>
      <c r="M30" s="6">
        <f t="shared" si="1"/>
        <v>691.5</v>
      </c>
      <c r="N30" s="2">
        <f t="shared" si="4"/>
        <v>1346.5</v>
      </c>
      <c r="O30" s="15" t="s">
        <v>124</v>
      </c>
      <c r="P30" s="99">
        <f>'G-1'!P30+'G-2'!P30+'G-3'!P30+'G-4'!P30</f>
        <v>32</v>
      </c>
      <c r="Q30" s="99">
        <f>'G-1'!Q30+'G-2'!Q30+'G-3'!Q30+'G-4'!Q30</f>
        <v>391</v>
      </c>
      <c r="R30" s="99">
        <f>'G-1'!R30+'G-2'!R30+'G-3'!R30+'G-4'!R30</f>
        <v>9</v>
      </c>
      <c r="S30" s="99">
        <f>'G-1'!S30+'G-2'!S30+'G-3'!S30+'G-4'!S30</f>
        <v>1</v>
      </c>
      <c r="T30" s="6">
        <f t="shared" ref="T30:T31" si="6">P30*0.5+Q30*1+R30*2+S30*2.5</f>
        <v>427.5</v>
      </c>
      <c r="U30" s="95">
        <f t="shared" ref="U30:U31" si="7">T30+T29+T28+T27</f>
        <v>2062</v>
      </c>
    </row>
    <row r="31" spans="1:21" ht="24" customHeight="1" thickBot="1" x14ac:dyDescent="0.25">
      <c r="A31" s="96" t="s">
        <v>104</v>
      </c>
      <c r="B31" s="40">
        <f>'G-1'!B31+'G-2'!B31+'G-3'!B31+'G-4'!B31</f>
        <v>97</v>
      </c>
      <c r="C31" s="40">
        <f>'G-1'!C31+'G-2'!C31+'G-3'!C31+'G-4'!C31</f>
        <v>462</v>
      </c>
      <c r="D31" s="40">
        <f>'G-1'!D31+'G-2'!D31+'G-3'!D31+'G-4'!D31</f>
        <v>24</v>
      </c>
      <c r="E31" s="40">
        <f>'G-1'!E31+'G-2'!E31+'G-3'!E31+'G-4'!E31</f>
        <v>13</v>
      </c>
      <c r="F31" s="7">
        <f t="shared" si="0"/>
        <v>591</v>
      </c>
      <c r="G31" s="3">
        <f t="shared" si="3"/>
        <v>2204.5</v>
      </c>
      <c r="H31" s="17" t="s">
        <v>133</v>
      </c>
      <c r="I31" s="40">
        <f>'G-1'!I31+'G-2'!I31+'G-3'!I31+'G-4'!I31</f>
        <v>82</v>
      </c>
      <c r="J31" s="40">
        <f>'G-1'!J31+'G-2'!J31+'G-3'!J31+'G-4'!J31</f>
        <v>576</v>
      </c>
      <c r="K31" s="40">
        <f>'G-1'!K31+'G-2'!K31+'G-3'!K31+'G-4'!K31</f>
        <v>20</v>
      </c>
      <c r="L31" s="40">
        <f>'G-1'!L31+'G-2'!L31+'G-3'!L31+'G-4'!L31</f>
        <v>4</v>
      </c>
      <c r="M31" s="7">
        <f t="shared" si="1"/>
        <v>667</v>
      </c>
      <c r="N31" s="3">
        <f t="shared" si="4"/>
        <v>1358.5</v>
      </c>
      <c r="O31" s="104" t="s">
        <v>125</v>
      </c>
      <c r="P31" s="105">
        <f>'G-1'!P31+'G-2'!P31+'G-3'!P31+'G-4'!P31</f>
        <v>28</v>
      </c>
      <c r="Q31" s="105">
        <f>'G-1'!Q31+'G-2'!Q31+'G-3'!Q31+'G-4'!Q31</f>
        <v>389</v>
      </c>
      <c r="R31" s="105">
        <f>'G-1'!R31+'G-2'!R31+'G-3'!R31+'G-4'!R31</f>
        <v>6</v>
      </c>
      <c r="S31" s="105">
        <f>'G-1'!S31+'G-2'!S31+'G-3'!S31+'G-4'!S31</f>
        <v>0</v>
      </c>
      <c r="T31" s="7">
        <f t="shared" si="6"/>
        <v>415</v>
      </c>
      <c r="U31" s="97">
        <f t="shared" si="7"/>
        <v>1910.5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2204.5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2741.5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2754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N45" sqref="N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90 - CR 51B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43098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46</v>
      </c>
      <c r="F10" s="42">
        <v>135</v>
      </c>
      <c r="G10" s="42">
        <v>0</v>
      </c>
      <c r="H10" s="42">
        <v>10</v>
      </c>
      <c r="I10" s="42">
        <f>E10*0.5+F10+G10*2+H10*2.5</f>
        <v>183</v>
      </c>
      <c r="J10" s="69">
        <f>IF(I10=0,"0,00",I10/SUM(I10:I12)*100)</f>
        <v>45.465838509316768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22</v>
      </c>
      <c r="F11" s="71">
        <v>143</v>
      </c>
      <c r="G11" s="71">
        <v>7</v>
      </c>
      <c r="H11" s="71">
        <v>1</v>
      </c>
      <c r="I11" s="71">
        <f t="shared" ref="I11:I45" si="0">E11*0.5+F11+G11*2+H11*2.5</f>
        <v>170.5</v>
      </c>
      <c r="J11" s="72">
        <f>IF(I11=0,"0,00",I11/SUM(I10:I12)*100)</f>
        <v>42.360248447204967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5</v>
      </c>
      <c r="F12" s="41">
        <v>44</v>
      </c>
      <c r="G12" s="41">
        <v>0</v>
      </c>
      <c r="H12" s="41">
        <v>1</v>
      </c>
      <c r="I12" s="75">
        <f t="shared" si="0"/>
        <v>49</v>
      </c>
      <c r="J12" s="76">
        <f>IF(I12=0,"0,00",I12/SUM(I10:I12)*100)</f>
        <v>12.173913043478262</v>
      </c>
    </row>
    <row r="13" spans="1:10" x14ac:dyDescent="0.2">
      <c r="A13" s="159"/>
      <c r="B13" s="162"/>
      <c r="C13" s="77"/>
      <c r="D13" s="68" t="s">
        <v>76</v>
      </c>
      <c r="E13" s="42">
        <v>41</v>
      </c>
      <c r="F13" s="42">
        <v>183</v>
      </c>
      <c r="G13" s="42">
        <v>0</v>
      </c>
      <c r="H13" s="42">
        <v>0</v>
      </c>
      <c r="I13" s="42">
        <f t="shared" si="0"/>
        <v>203.5</v>
      </c>
      <c r="J13" s="69">
        <f>IF(I13=0,"0,00",I13/SUM(I13:I15)*100)</f>
        <v>38.323917137476457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35</v>
      </c>
      <c r="F14" s="71">
        <v>223</v>
      </c>
      <c r="G14" s="71">
        <v>4</v>
      </c>
      <c r="H14" s="71">
        <v>3</v>
      </c>
      <c r="I14" s="71">
        <f t="shared" si="0"/>
        <v>256</v>
      </c>
      <c r="J14" s="72">
        <f>IF(I14=0,"0,00",I14/SUM(I13:I15)*100)</f>
        <v>48.210922787193972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8</v>
      </c>
      <c r="F15" s="41">
        <v>65</v>
      </c>
      <c r="G15" s="41">
        <v>0</v>
      </c>
      <c r="H15" s="41">
        <v>1</v>
      </c>
      <c r="I15" s="75">
        <f t="shared" si="0"/>
        <v>71.5</v>
      </c>
      <c r="J15" s="76">
        <f>IF(I15=0,"0,00",I15/SUM(I13:I15)*100)</f>
        <v>13.465160075329566</v>
      </c>
    </row>
    <row r="16" spans="1:10" x14ac:dyDescent="0.2">
      <c r="A16" s="159"/>
      <c r="B16" s="162"/>
      <c r="C16" s="77"/>
      <c r="D16" s="68" t="s">
        <v>76</v>
      </c>
      <c r="E16" s="42">
        <v>30</v>
      </c>
      <c r="F16" s="42">
        <v>172</v>
      </c>
      <c r="G16" s="42">
        <v>0</v>
      </c>
      <c r="H16" s="42">
        <v>0</v>
      </c>
      <c r="I16" s="42">
        <f t="shared" si="0"/>
        <v>187</v>
      </c>
      <c r="J16" s="69">
        <f>IF(I16=0,"0,00",I16/SUM(I16:I18)*100)</f>
        <v>34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32</v>
      </c>
      <c r="F17" s="71">
        <v>222</v>
      </c>
      <c r="G17" s="71">
        <v>6</v>
      </c>
      <c r="H17" s="71">
        <v>1</v>
      </c>
      <c r="I17" s="71">
        <f t="shared" si="0"/>
        <v>252.5</v>
      </c>
      <c r="J17" s="72">
        <f>IF(I17=0,"0,00",I17/SUM(I16:I18)*100)</f>
        <v>45.909090909090914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15</v>
      </c>
      <c r="F18" s="41">
        <v>103</v>
      </c>
      <c r="G18" s="41">
        <v>0</v>
      </c>
      <c r="H18" s="41">
        <v>0</v>
      </c>
      <c r="I18" s="75">
        <f t="shared" si="0"/>
        <v>110.5</v>
      </c>
      <c r="J18" s="76">
        <f>IF(I18=0,"0,00",I18/SUM(I16:I18)*100)</f>
        <v>20.09090909090909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71">
        <v>71</v>
      </c>
      <c r="F29" s="71">
        <v>376</v>
      </c>
      <c r="G29" s="71">
        <v>28</v>
      </c>
      <c r="H29" s="71">
        <v>10</v>
      </c>
      <c r="I29" s="71">
        <f t="shared" si="0"/>
        <v>492.5</v>
      </c>
      <c r="J29" s="72">
        <f>IF(I29=0,"0,00",I29/SUM(I28:I30)*100)</f>
        <v>93.01227573182247</v>
      </c>
    </row>
    <row r="30" spans="1:10" x14ac:dyDescent="0.2">
      <c r="A30" s="159"/>
      <c r="B30" s="162"/>
      <c r="C30" s="73" t="s">
        <v>91</v>
      </c>
      <c r="D30" s="74" t="s">
        <v>79</v>
      </c>
      <c r="E30" s="41">
        <v>3</v>
      </c>
      <c r="F30" s="41">
        <v>13</v>
      </c>
      <c r="G30" s="41">
        <v>10</v>
      </c>
      <c r="H30" s="41">
        <v>1</v>
      </c>
      <c r="I30" s="75">
        <f t="shared" si="0"/>
        <v>37</v>
      </c>
      <c r="J30" s="76">
        <f>IF(I30=0,"0,00",I30/SUM(I28:I30)*100)</f>
        <v>6.9877242681775256</v>
      </c>
    </row>
    <row r="31" spans="1:10" x14ac:dyDescent="0.2">
      <c r="A31" s="159"/>
      <c r="B31" s="162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71">
        <v>70</v>
      </c>
      <c r="F32" s="71">
        <v>400</v>
      </c>
      <c r="G32" s="71">
        <v>23</v>
      </c>
      <c r="H32" s="71">
        <v>6</v>
      </c>
      <c r="I32" s="71">
        <f t="shared" si="0"/>
        <v>496</v>
      </c>
      <c r="J32" s="72">
        <f>IF(I32=0,"0,00",I32/SUM(I31:I33)*100)</f>
        <v>93.408662900188318</v>
      </c>
    </row>
    <row r="33" spans="1:10" x14ac:dyDescent="0.2">
      <c r="A33" s="159"/>
      <c r="B33" s="162"/>
      <c r="C33" s="73" t="s">
        <v>92</v>
      </c>
      <c r="D33" s="74" t="s">
        <v>79</v>
      </c>
      <c r="E33" s="41">
        <v>3</v>
      </c>
      <c r="F33" s="41">
        <v>19</v>
      </c>
      <c r="G33" s="41">
        <v>6</v>
      </c>
      <c r="H33" s="41">
        <v>1</v>
      </c>
      <c r="I33" s="75">
        <f t="shared" si="0"/>
        <v>35</v>
      </c>
      <c r="J33" s="76">
        <f>IF(I33=0,"0,00",I33/SUM(I31:I33)*100)</f>
        <v>6.5913370998116756</v>
      </c>
    </row>
    <row r="34" spans="1:10" x14ac:dyDescent="0.2">
      <c r="A34" s="159"/>
      <c r="B34" s="162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71">
        <v>34</v>
      </c>
      <c r="F35" s="71">
        <v>420</v>
      </c>
      <c r="G35" s="71">
        <v>24</v>
      </c>
      <c r="H35" s="71">
        <v>1</v>
      </c>
      <c r="I35" s="71">
        <f t="shared" si="0"/>
        <v>487.5</v>
      </c>
      <c r="J35" s="72">
        <f>IF(I35=0,"0,00",I35/SUM(I34:I36)*100)</f>
        <v>96.439169139465875</v>
      </c>
    </row>
    <row r="36" spans="1:10" x14ac:dyDescent="0.2">
      <c r="A36" s="160"/>
      <c r="B36" s="163"/>
      <c r="C36" s="78" t="s">
        <v>93</v>
      </c>
      <c r="D36" s="74" t="s">
        <v>79</v>
      </c>
      <c r="E36" s="41">
        <v>6</v>
      </c>
      <c r="F36" s="41">
        <v>9</v>
      </c>
      <c r="G36" s="41">
        <v>3</v>
      </c>
      <c r="H36" s="41">
        <v>0</v>
      </c>
      <c r="I36" s="75">
        <f t="shared" si="0"/>
        <v>18</v>
      </c>
      <c r="J36" s="76">
        <f>IF(I36=0,"0,00",I36/SUM(I34:I36)*100)</f>
        <v>3.5608308605341246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f>'G-4'!B26+'G-4'!B27</f>
        <v>21</v>
      </c>
      <c r="F38" s="71">
        <f>'G-4'!C26+'G-4'!C27</f>
        <v>163</v>
      </c>
      <c r="G38" s="71">
        <f>'G-4'!D26+'G-4'!D27</f>
        <v>4</v>
      </c>
      <c r="H38" s="71">
        <f>'G-4'!E26+'G-4'!E27</f>
        <v>4</v>
      </c>
      <c r="I38" s="71">
        <f t="shared" si="0"/>
        <v>191.5</v>
      </c>
      <c r="J38" s="72">
        <f>IF(I38=0,"0,00",I38/SUM(I37:I39)*100)</f>
        <v>100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f>'G-4'!I16+'G-4'!I17</f>
        <v>37</v>
      </c>
      <c r="F41" s="71">
        <f>'G-4'!J16+'G-4'!J17</f>
        <v>263</v>
      </c>
      <c r="G41" s="71">
        <f>'G-4'!K16+'G-4'!K17</f>
        <v>6</v>
      </c>
      <c r="H41" s="71">
        <f>'G-4'!L16+'G-4'!L17</f>
        <v>6</v>
      </c>
      <c r="I41" s="71">
        <f t="shared" si="0"/>
        <v>308.5</v>
      </c>
      <c r="J41" s="72">
        <f>IF(I41=0,"0,00",I41/SUM(I40:I42)*100)</f>
        <v>100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f>'G-4'!P16+'G-4'!P17</f>
        <v>25</v>
      </c>
      <c r="F44" s="71">
        <f>'G-4'!Q16+'G-4'!Q17</f>
        <v>304</v>
      </c>
      <c r="G44" s="71">
        <f>'G-4'!R16+'G-4'!R17</f>
        <v>6</v>
      </c>
      <c r="H44" s="71">
        <f>'G-4'!S16+'G-4'!S17</f>
        <v>1</v>
      </c>
      <c r="I44" s="71">
        <f>E44*0.5+F44+G44*2+H44*2.5</f>
        <v>331</v>
      </c>
      <c r="J44" s="72">
        <f>IF(I44=0,"0,00",I44/SUM(I43:I45)*100)</f>
        <v>100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2018-01-25T23:16:14Z</dcterms:modified>
</cp:coreProperties>
</file>